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17-2" sheetId="1" r:id="rId1"/>
    <sheet name="117-3" sheetId="2" r:id="rId2"/>
    <sheet name="117-1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33" i="3" l="1"/>
  <c r="E25" i="2" l="1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F17" i="2" s="1"/>
  <c r="E6" i="2"/>
  <c r="D6" i="2"/>
  <c r="F6" i="2" s="1"/>
  <c r="E205" i="1"/>
  <c r="D205" i="1"/>
  <c r="E204" i="1"/>
  <c r="D204" i="1"/>
  <c r="F204" i="1" s="1"/>
  <c r="E203" i="1"/>
  <c r="D203" i="1"/>
  <c r="D202" i="1" s="1"/>
  <c r="E201" i="1"/>
  <c r="D201" i="1"/>
  <c r="D200" i="1" s="1"/>
  <c r="E200" i="1"/>
  <c r="E199" i="1" s="1"/>
  <c r="E198" i="1"/>
  <c r="E197" i="1" s="1"/>
  <c r="E196" i="1"/>
  <c r="E195" i="1" s="1"/>
  <c r="E194" i="1" s="1"/>
  <c r="E193" i="1" s="1"/>
  <c r="D196" i="1"/>
  <c r="F196" i="1" s="1"/>
  <c r="D195" i="1"/>
  <c r="D194" i="1" s="1"/>
  <c r="E192" i="1"/>
  <c r="E191" i="1" s="1"/>
  <c r="E190" i="1" s="1"/>
  <c r="E189" i="1" s="1"/>
  <c r="E188" i="1" s="1"/>
  <c r="E187" i="1" s="1"/>
  <c r="E186" i="1" s="1"/>
  <c r="E185" i="1" s="1"/>
  <c r="D192" i="1"/>
  <c r="F192" i="1" s="1"/>
  <c r="D191" i="1"/>
  <c r="D190" i="1" s="1"/>
  <c r="E184" i="1"/>
  <c r="E182" i="1" s="1"/>
  <c r="D184" i="1"/>
  <c r="F184" i="1" s="1"/>
  <c r="F183" i="1"/>
  <c r="E183" i="1"/>
  <c r="D182" i="1"/>
  <c r="F182" i="1" s="1"/>
  <c r="E181" i="1"/>
  <c r="D181" i="1"/>
  <c r="F181" i="1" s="1"/>
  <c r="E180" i="1"/>
  <c r="D180" i="1"/>
  <c r="F180" i="1" s="1"/>
  <c r="E179" i="1"/>
  <c r="E178" i="1" s="1"/>
  <c r="D179" i="1"/>
  <c r="F179" i="1" s="1"/>
  <c r="D178" i="1"/>
  <c r="D177" i="1" s="1"/>
  <c r="E174" i="1"/>
  <c r="E173" i="1" s="1"/>
  <c r="D174" i="1"/>
  <c r="F174" i="1" s="1"/>
  <c r="D173" i="1"/>
  <c r="F173" i="1" s="1"/>
  <c r="E172" i="1"/>
  <c r="D172" i="1"/>
  <c r="F172" i="1" s="1"/>
  <c r="E171" i="1"/>
  <c r="D171" i="1"/>
  <c r="D170" i="1" s="1"/>
  <c r="E170" i="1"/>
  <c r="E164" i="1"/>
  <c r="E163" i="1" s="1"/>
  <c r="E162" i="1" s="1"/>
  <c r="E161" i="1" s="1"/>
  <c r="E160" i="1" s="1"/>
  <c r="D164" i="1"/>
  <c r="F164" i="1" s="1"/>
  <c r="D163" i="1"/>
  <c r="D162" i="1" s="1"/>
  <c r="E159" i="1"/>
  <c r="D159" i="1"/>
  <c r="F159" i="1" s="1"/>
  <c r="E157" i="1"/>
  <c r="D157" i="1"/>
  <c r="D156" i="1" s="1"/>
  <c r="E156" i="1"/>
  <c r="E155" i="1" s="1"/>
  <c r="E154" i="1" s="1"/>
  <c r="E153" i="1" s="1"/>
  <c r="E152" i="1" s="1"/>
  <c r="E151" i="1"/>
  <c r="D151" i="1"/>
  <c r="F151" i="1" s="1"/>
  <c r="E150" i="1"/>
  <c r="E149" i="1" s="1"/>
  <c r="E145" i="1" s="1"/>
  <c r="E137" i="1" s="1"/>
  <c r="E136" i="1" s="1"/>
  <c r="D150" i="1"/>
  <c r="F150" i="1" s="1"/>
  <c r="D149" i="1"/>
  <c r="F149" i="1" s="1"/>
  <c r="E148" i="1"/>
  <c r="D148" i="1"/>
  <c r="F148" i="1" s="1"/>
  <c r="E147" i="1"/>
  <c r="D147" i="1"/>
  <c r="F147" i="1" s="1"/>
  <c r="E146" i="1"/>
  <c r="D146" i="1"/>
  <c r="F146" i="1" s="1"/>
  <c r="D145" i="1"/>
  <c r="E144" i="1"/>
  <c r="D144" i="1"/>
  <c r="F144" i="1" s="1"/>
  <c r="E143" i="1"/>
  <c r="D143" i="1"/>
  <c r="F143" i="1" s="1"/>
  <c r="E142" i="1"/>
  <c r="D142" i="1"/>
  <c r="F142" i="1" s="1"/>
  <c r="E141" i="1"/>
  <c r="D141" i="1"/>
  <c r="F141" i="1" s="1"/>
  <c r="E140" i="1"/>
  <c r="D140" i="1"/>
  <c r="F140" i="1" s="1"/>
  <c r="E139" i="1"/>
  <c r="D139" i="1"/>
  <c r="F139" i="1" s="1"/>
  <c r="E138" i="1"/>
  <c r="D138" i="1"/>
  <c r="F138" i="1" s="1"/>
  <c r="D137" i="1"/>
  <c r="F137" i="1" s="1"/>
  <c r="E135" i="1"/>
  <c r="D135" i="1"/>
  <c r="F135" i="1" s="1"/>
  <c r="E134" i="1"/>
  <c r="D134" i="1"/>
  <c r="F134" i="1" s="1"/>
  <c r="E133" i="1"/>
  <c r="D133" i="1"/>
  <c r="F133" i="1" s="1"/>
  <c r="E132" i="1"/>
  <c r="D132" i="1"/>
  <c r="F132" i="1" s="1"/>
  <c r="E131" i="1"/>
  <c r="D131" i="1"/>
  <c r="F131" i="1" s="1"/>
  <c r="E130" i="1"/>
  <c r="D130" i="1"/>
  <c r="F130" i="1" s="1"/>
  <c r="E129" i="1"/>
  <c r="D129" i="1"/>
  <c r="F129" i="1" s="1"/>
  <c r="F128" i="1" s="1"/>
  <c r="E128" i="1"/>
  <c r="D128" i="1"/>
  <c r="E127" i="1"/>
  <c r="D127" i="1"/>
  <c r="F127" i="1" s="1"/>
  <c r="E126" i="1"/>
  <c r="D126" i="1"/>
  <c r="F126" i="1" s="1"/>
  <c r="E125" i="1"/>
  <c r="D125" i="1"/>
  <c r="D124" i="1" s="1"/>
  <c r="E124" i="1"/>
  <c r="E123" i="1" s="1"/>
  <c r="E122" i="1" s="1"/>
  <c r="E121" i="1" s="1"/>
  <c r="E120" i="1"/>
  <c r="E119" i="1" s="1"/>
  <c r="D120" i="1"/>
  <c r="D119" i="1"/>
  <c r="F119" i="1" s="1"/>
  <c r="E118" i="1"/>
  <c r="E117" i="1"/>
  <c r="D117" i="1"/>
  <c r="F117" i="1" s="1"/>
  <c r="E116" i="1"/>
  <c r="E115" i="1"/>
  <c r="D115" i="1"/>
  <c r="F115" i="1" s="1"/>
  <c r="E114" i="1"/>
  <c r="E113" i="1" s="1"/>
  <c r="D114" i="1"/>
  <c r="F114" i="1" s="1"/>
  <c r="D113" i="1"/>
  <c r="F113" i="1" s="1"/>
  <c r="E107" i="1"/>
  <c r="D107" i="1"/>
  <c r="F107" i="1" s="1"/>
  <c r="E106" i="1"/>
  <c r="E105" i="1" s="1"/>
  <c r="E104" i="1" s="1"/>
  <c r="E103" i="1"/>
  <c r="D103" i="1"/>
  <c r="F103" i="1" s="1"/>
  <c r="E102" i="1"/>
  <c r="E100" i="1" s="1"/>
  <c r="E99" i="1"/>
  <c r="E98" i="1" s="1"/>
  <c r="E97" i="1" s="1"/>
  <c r="D99" i="1"/>
  <c r="F99" i="1" s="1"/>
  <c r="E96" i="1"/>
  <c r="D96" i="1"/>
  <c r="F96" i="1" s="1"/>
  <c r="E95" i="1"/>
  <c r="E94" i="1" s="1"/>
  <c r="E93" i="1" s="1"/>
  <c r="E92" i="1"/>
  <c r="D92" i="1"/>
  <c r="F92" i="1" s="1"/>
  <c r="E91" i="1"/>
  <c r="E90" i="1" s="1"/>
  <c r="E89" i="1"/>
  <c r="E88" i="1" s="1"/>
  <c r="E87" i="1" s="1"/>
  <c r="E86" i="1" s="1"/>
  <c r="E85" i="1" s="1"/>
  <c r="D89" i="1"/>
  <c r="F89" i="1" s="1"/>
  <c r="D88" i="1"/>
  <c r="F88" i="1" s="1"/>
  <c r="E84" i="1"/>
  <c r="D84" i="1"/>
  <c r="F84" i="1" s="1"/>
  <c r="E83" i="1"/>
  <c r="E82" i="1" s="1"/>
  <c r="E81" i="1" s="1"/>
  <c r="E80" i="1" s="1"/>
  <c r="E79" i="1" s="1"/>
  <c r="E78" i="1"/>
  <c r="D78" i="1"/>
  <c r="F78" i="1" s="1"/>
  <c r="E77" i="1"/>
  <c r="E76" i="1" s="1"/>
  <c r="E75" i="1" s="1"/>
  <c r="E74" i="1"/>
  <c r="D74" i="1"/>
  <c r="F74" i="1" s="1"/>
  <c r="E73" i="1"/>
  <c r="E72" i="1" s="1"/>
  <c r="E71" i="1" s="1"/>
  <c r="E70" i="1" s="1"/>
  <c r="E69" i="1"/>
  <c r="E68" i="1" s="1"/>
  <c r="D69" i="1"/>
  <c r="F69" i="1" s="1"/>
  <c r="D68" i="1"/>
  <c r="F68" i="1" s="1"/>
  <c r="E67" i="1"/>
  <c r="E66" i="1" s="1"/>
  <c r="E65" i="1" s="1"/>
  <c r="E64" i="1" s="1"/>
  <c r="E63" i="1" s="1"/>
  <c r="E62" i="1" s="1"/>
  <c r="E61" i="1" s="1"/>
  <c r="D67" i="1"/>
  <c r="F67" i="1" s="1"/>
  <c r="D66" i="1"/>
  <c r="F66" i="1" s="1"/>
  <c r="E60" i="1"/>
  <c r="D60" i="1"/>
  <c r="E59" i="1"/>
  <c r="E58" i="1" s="1"/>
  <c r="E57" i="1"/>
  <c r="E56" i="1" s="1"/>
  <c r="E55" i="1" s="1"/>
  <c r="E54" i="1" s="1"/>
  <c r="F54" i="1" s="1"/>
  <c r="E53" i="1"/>
  <c r="E52" i="1" s="1"/>
  <c r="E51" i="1" s="1"/>
  <c r="E50" i="1" s="1"/>
  <c r="D53" i="1"/>
  <c r="F53" i="1" s="1"/>
  <c r="D52" i="1"/>
  <c r="D51" i="1" s="1"/>
  <c r="D50" i="1" s="1"/>
  <c r="F50" i="1" s="1"/>
  <c r="E49" i="1"/>
  <c r="D49" i="1"/>
  <c r="F49" i="1" s="1"/>
  <c r="E48" i="1"/>
  <c r="D48" i="1"/>
  <c r="D47" i="1" s="1"/>
  <c r="F47" i="1" s="1"/>
  <c r="E47" i="1"/>
  <c r="E46" i="1"/>
  <c r="D46" i="1"/>
  <c r="F46" i="1" s="1"/>
  <c r="E45" i="1"/>
  <c r="D45" i="1"/>
  <c r="F45" i="1" s="1"/>
  <c r="E44" i="1"/>
  <c r="D44" i="1"/>
  <c r="F44" i="1" s="1"/>
  <c r="E43" i="1"/>
  <c r="D43" i="1"/>
  <c r="F43" i="1" s="1"/>
  <c r="E42" i="1"/>
  <c r="D42" i="1"/>
  <c r="D41" i="1" s="1"/>
  <c r="E41" i="1"/>
  <c r="E40" i="1" s="1"/>
  <c r="E34" i="1" s="1"/>
  <c r="E33" i="1" s="1"/>
  <c r="E22" i="1" s="1"/>
  <c r="E21" i="1" s="1"/>
  <c r="E20" i="1" s="1"/>
  <c r="E39" i="1"/>
  <c r="D39" i="1"/>
  <c r="F39" i="1" s="1"/>
  <c r="E37" i="1"/>
  <c r="D37" i="1"/>
  <c r="F37" i="1" s="1"/>
  <c r="E36" i="1"/>
  <c r="D36" i="1"/>
  <c r="F36" i="1" s="1"/>
  <c r="E35" i="1"/>
  <c r="D35" i="1"/>
  <c r="F35" i="1" s="1"/>
  <c r="E32" i="1"/>
  <c r="D32" i="1"/>
  <c r="F32" i="1" s="1"/>
  <c r="E31" i="1"/>
  <c r="D31" i="1"/>
  <c r="F31" i="1" s="1"/>
  <c r="E30" i="1"/>
  <c r="D30" i="1"/>
  <c r="F30" i="1" s="1"/>
  <c r="E29" i="1"/>
  <c r="D29" i="1"/>
  <c r="F29" i="1" s="1"/>
  <c r="E28" i="1"/>
  <c r="D28" i="1"/>
  <c r="F28" i="1" s="1"/>
  <c r="E27" i="1"/>
  <c r="D27" i="1"/>
  <c r="F27" i="1" s="1"/>
  <c r="E26" i="1"/>
  <c r="D26" i="1"/>
  <c r="F26" i="1" s="1"/>
  <c r="E25" i="1"/>
  <c r="D25" i="1"/>
  <c r="F25" i="1" s="1"/>
  <c r="E24" i="1"/>
  <c r="D24" i="1"/>
  <c r="F24" i="1" s="1"/>
  <c r="E23" i="1"/>
  <c r="D23" i="1"/>
  <c r="F23" i="1" s="1"/>
  <c r="E19" i="1"/>
  <c r="D19" i="1"/>
  <c r="F19" i="1" s="1"/>
  <c r="E18" i="1"/>
  <c r="D18" i="1"/>
  <c r="F18" i="1" s="1"/>
  <c r="E17" i="1"/>
  <c r="D17" i="1"/>
  <c r="D16" i="1" s="1"/>
  <c r="F16" i="1" s="1"/>
  <c r="E16" i="1"/>
  <c r="E15" i="1"/>
  <c r="D15" i="1"/>
  <c r="F15" i="1" s="1"/>
  <c r="E14" i="1"/>
  <c r="E13" i="1" s="1"/>
  <c r="E12" i="1" s="1"/>
  <c r="E11" i="1" s="1"/>
  <c r="E10" i="1" s="1"/>
  <c r="D14" i="1"/>
  <c r="F14" i="1" s="1"/>
  <c r="D13" i="1"/>
  <c r="D12" i="1" s="1"/>
  <c r="F41" i="1" l="1"/>
  <c r="D40" i="1"/>
  <c r="F12" i="1"/>
  <c r="D11" i="1"/>
  <c r="E9" i="1"/>
  <c r="E8" i="1"/>
  <c r="E7" i="1" s="1"/>
  <c r="E6" i="1" s="1"/>
  <c r="F13" i="1"/>
  <c r="F17" i="1"/>
  <c r="F42" i="1"/>
  <c r="F48" i="1"/>
  <c r="F52" i="1"/>
  <c r="F51" i="1" s="1"/>
  <c r="F60" i="1"/>
  <c r="D59" i="1"/>
  <c r="E112" i="1"/>
  <c r="E111" i="1" s="1"/>
  <c r="E110" i="1" s="1"/>
  <c r="E109" i="1" s="1"/>
  <c r="E108" i="1" s="1"/>
  <c r="D65" i="1"/>
  <c r="D73" i="1"/>
  <c r="D77" i="1"/>
  <c r="D83" i="1"/>
  <c r="D87" i="1"/>
  <c r="D91" i="1"/>
  <c r="D95" i="1"/>
  <c r="D102" i="1"/>
  <c r="D106" i="1"/>
  <c r="D112" i="1"/>
  <c r="D116" i="1"/>
  <c r="F116" i="1" s="1"/>
  <c r="D118" i="1"/>
  <c r="F118" i="1" s="1"/>
  <c r="F120" i="1"/>
  <c r="F145" i="1"/>
  <c r="E169" i="1"/>
  <c r="E168" i="1" s="1"/>
  <c r="D176" i="1"/>
  <c r="E177" i="1"/>
  <c r="E176" i="1" s="1"/>
  <c r="F190" i="1"/>
  <c r="D189" i="1"/>
  <c r="F200" i="1"/>
  <c r="D198" i="1"/>
  <c r="D199" i="1"/>
  <c r="F199" i="1" s="1"/>
  <c r="F124" i="1"/>
  <c r="D123" i="1"/>
  <c r="F156" i="1"/>
  <c r="D155" i="1"/>
  <c r="F162" i="1"/>
  <c r="D161" i="1"/>
  <c r="F170" i="1"/>
  <c r="D169" i="1"/>
  <c r="F194" i="1"/>
  <c r="D193" i="1"/>
  <c r="F193" i="1" s="1"/>
  <c r="F125" i="1"/>
  <c r="F157" i="1"/>
  <c r="F163" i="1"/>
  <c r="F171" i="1"/>
  <c r="F178" i="1"/>
  <c r="F191" i="1"/>
  <c r="F195" i="1"/>
  <c r="F201" i="1"/>
  <c r="F203" i="1"/>
  <c r="F198" i="1" l="1"/>
  <c r="D197" i="1"/>
  <c r="F197" i="1" s="1"/>
  <c r="D188" i="1"/>
  <c r="F189" i="1"/>
  <c r="F177" i="1"/>
  <c r="D111" i="1"/>
  <c r="F112" i="1"/>
  <c r="D100" i="1"/>
  <c r="F102" i="1"/>
  <c r="F100" i="1" s="1"/>
  <c r="D90" i="1"/>
  <c r="F90" i="1" s="1"/>
  <c r="F91" i="1"/>
  <c r="D82" i="1"/>
  <c r="F83" i="1"/>
  <c r="D72" i="1"/>
  <c r="F73" i="1"/>
  <c r="D10" i="1"/>
  <c r="F11" i="1"/>
  <c r="D34" i="1"/>
  <c r="F40" i="1"/>
  <c r="D168" i="1"/>
  <c r="F169" i="1"/>
  <c r="D160" i="1"/>
  <c r="F161" i="1"/>
  <c r="D154" i="1"/>
  <c r="F155" i="1"/>
  <c r="D122" i="1"/>
  <c r="F123" i="1"/>
  <c r="F176" i="1"/>
  <c r="E167" i="1"/>
  <c r="E166" i="1" s="1"/>
  <c r="E165" i="1" s="1"/>
  <c r="E158" i="1" s="1"/>
  <c r="E4" i="1" s="1"/>
  <c r="D105" i="1"/>
  <c r="F106" i="1"/>
  <c r="D94" i="1"/>
  <c r="F95" i="1"/>
  <c r="D86" i="1"/>
  <c r="F87" i="1"/>
  <c r="D76" i="1"/>
  <c r="F77" i="1"/>
  <c r="D64" i="1"/>
  <c r="F65" i="1"/>
  <c r="F59" i="1"/>
  <c r="D58" i="1"/>
  <c r="D57" i="1" l="1"/>
  <c r="F58" i="1"/>
  <c r="F72" i="1"/>
  <c r="D71" i="1"/>
  <c r="F82" i="1"/>
  <c r="D81" i="1"/>
  <c r="F111" i="1"/>
  <c r="D110" i="1"/>
  <c r="F64" i="1"/>
  <c r="D63" i="1"/>
  <c r="F76" i="1"/>
  <c r="D75" i="1"/>
  <c r="F75" i="1" s="1"/>
  <c r="F86" i="1"/>
  <c r="D85" i="1"/>
  <c r="F85" i="1" s="1"/>
  <c r="F94" i="1"/>
  <c r="D93" i="1"/>
  <c r="F93" i="1" s="1"/>
  <c r="F105" i="1"/>
  <c r="D104" i="1"/>
  <c r="F122" i="1"/>
  <c r="D121" i="1"/>
  <c r="F121" i="1" s="1"/>
  <c r="F154" i="1"/>
  <c r="D153" i="1"/>
  <c r="F160" i="1"/>
  <c r="F168" i="1"/>
  <c r="D167" i="1"/>
  <c r="F34" i="1"/>
  <c r="D33" i="1"/>
  <c r="F10" i="1"/>
  <c r="D8" i="1"/>
  <c r="D9" i="1"/>
  <c r="F9" i="1" s="1"/>
  <c r="F188" i="1"/>
  <c r="D187" i="1"/>
  <c r="F8" i="1" l="1"/>
  <c r="D7" i="1"/>
  <c r="D166" i="1"/>
  <c r="F167" i="1"/>
  <c r="D152" i="1"/>
  <c r="F153" i="1"/>
  <c r="D98" i="1"/>
  <c r="F104" i="1"/>
  <c r="D62" i="1"/>
  <c r="F63" i="1"/>
  <c r="D109" i="1"/>
  <c r="F110" i="1"/>
  <c r="D80" i="1"/>
  <c r="F81" i="1"/>
  <c r="D70" i="1"/>
  <c r="F70" i="1" s="1"/>
  <c r="F71" i="1"/>
  <c r="D22" i="1"/>
  <c r="F33" i="1"/>
  <c r="D186" i="1"/>
  <c r="F187" i="1"/>
  <c r="F57" i="1"/>
  <c r="D56" i="1"/>
  <c r="F186" i="1" l="1"/>
  <c r="D185" i="1"/>
  <c r="F185" i="1" s="1"/>
  <c r="F56" i="1"/>
  <c r="F7" i="1"/>
  <c r="F22" i="1"/>
  <c r="D21" i="1"/>
  <c r="F80" i="1"/>
  <c r="D79" i="1"/>
  <c r="F79" i="1" s="1"/>
  <c r="F109" i="1"/>
  <c r="D108" i="1"/>
  <c r="F108" i="1" s="1"/>
  <c r="F62" i="1"/>
  <c r="D61" i="1"/>
  <c r="F61" i="1" s="1"/>
  <c r="F98" i="1"/>
  <c r="D97" i="1"/>
  <c r="F97" i="1" s="1"/>
  <c r="F152" i="1"/>
  <c r="D136" i="1"/>
  <c r="F136" i="1" s="1"/>
  <c r="F166" i="1"/>
  <c r="D165" i="1"/>
  <c r="D20" i="1" l="1"/>
  <c r="F21" i="1"/>
  <c r="D55" i="1"/>
  <c r="F55" i="1" s="1"/>
  <c r="F165" i="1"/>
  <c r="D158" i="1"/>
  <c r="F158" i="1" s="1"/>
  <c r="F20" i="1" l="1"/>
  <c r="D6" i="1"/>
  <c r="F6" i="1" l="1"/>
  <c r="D4" i="1"/>
  <c r="F4" i="1" s="1"/>
</calcChain>
</file>

<file path=xl/sharedStrings.xml><?xml version="1.0" encoding="utf-8"?>
<sst xmlns="http://schemas.openxmlformats.org/spreadsheetml/2006/main" count="692" uniqueCount="465">
  <si>
    <r>
      <t xml:space="preserve"> 2. Расходы бюджета                                                                                         </t>
    </r>
    <r>
      <rPr>
        <sz val="9"/>
        <rFont val="Arial Cyr"/>
        <charset val="204"/>
      </rPr>
      <t>Форма 0503117  с.2</t>
    </r>
    <r>
      <rPr>
        <b/>
        <sz val="9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        </t>
    </r>
  </si>
  <si>
    <t>Наименование показателя</t>
  </si>
  <si>
    <t>Код строки</t>
  </si>
  <si>
    <t>Код расхода
по бюджетной классификации</t>
  </si>
  <si>
    <t>Утверждено бюджетых назначений</t>
  </si>
  <si>
    <t xml:space="preserve">Исполнено </t>
  </si>
  <si>
    <t>Неисполненные назначения</t>
  </si>
  <si>
    <t>4</t>
  </si>
  <si>
    <t>5</t>
  </si>
  <si>
    <t>6</t>
  </si>
  <si>
    <t>Расходы бюджета - всего</t>
  </si>
  <si>
    <t>х</t>
  </si>
  <si>
    <t>в том числе: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</si>
  <si>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</si>
  <si>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</si>
  <si>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</si>
  <si>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</si>
  <si>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</si>
  <si>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</si>
  <si>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</si>
  <si>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</si>
  <si>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государственными внебюджетными фондами</t>
  </si>
  <si>
    <t>951 0102 0020300 100 000</t>
  </si>
  <si>
    <t>Расходы на выплаты персоналу  государственных (муниципальных ) органов</t>
  </si>
  <si>
    <t>951 0102 0020300 120 000</t>
  </si>
  <si>
    <t>Фонд оплаты труда и страховые взносы</t>
  </si>
  <si>
    <t>951 0102 0020300 121 000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</si>
  <si>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</si>
  <si>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</si>
  <si>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</si>
  <si>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</si>
  <si>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</si>
  <si>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</si>
  <si>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персоналу,за исключением фонда оплаты труда</t>
  </si>
  <si>
    <t>951 0102 0020300 122 000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</si>
  <si>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</si>
  <si>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</si>
  <si>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</si>
  <si>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</si>
  <si>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</si>
  <si>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</si>
  <si>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</si>
  <si>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</si>
  <si>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</si>
  <si>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</si>
  <si>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</si>
  <si>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951 0104 0020400 121 000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</si>
  <si>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</si>
  <si>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</si>
  <si>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</si>
  <si>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</si>
  <si>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</si>
  <si>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</si>
  <si>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</si>
  <si>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товаров,работ и услуг для государственных(муниципальных) нужд</t>
  </si>
  <si>
    <t>951 0104 0020400 200 000</t>
  </si>
  <si>
    <t>Иные закупки товаров,работ и услуг для государственных (муниципальных) нужд</t>
  </si>
  <si>
    <t>951 0104 0020400 240 000</t>
  </si>
  <si>
    <t>Закупка товаров,работ,услуг 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</si>
  <si>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</si>
  <si>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</si>
  <si>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</si>
  <si>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</si>
  <si>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</si>
  <si>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</si>
  <si>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</si>
  <si>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</si>
  <si>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</si>
  <si>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Прочая закупка товаров,работ и услуг для государственных(муниципальных) нужд</t>
  </si>
  <si>
    <t>951 0104 0020400 244 000</t>
  </si>
  <si>
    <t>951 0104 0020400 244 220</t>
  </si>
  <si>
    <t>951 0104 0020400 244 221</t>
  </si>
  <si>
    <t>транспортные услугт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</si>
  <si>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</si>
  <si>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</si>
  <si>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</si>
  <si>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</si>
  <si>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</si>
  <si>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Поступление нефинансовых активов</t>
  </si>
  <si>
    <t>951 0104 0020400 244 300</t>
  </si>
  <si>
    <t>Увеличение стоимости основных средств</t>
  </si>
  <si>
    <t>951 0104 0020400 244 310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</si>
  <si>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</si>
  <si>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</si>
  <si>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</si>
  <si>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</si>
  <si>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</si>
  <si>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</si>
  <si>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</si>
  <si>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</si>
  <si>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</si>
  <si>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</si>
  <si>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Другие общегосударственные вопросы</t>
  </si>
  <si>
    <t>95101140000000000 000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</si>
  <si>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</si>
  <si>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95101140900000000 000</t>
  </si>
  <si>
    <t>Оценка недвижимости, признание прав и регулирование отношений по государственной и муниципальной собственности</t>
  </si>
  <si>
    <t>95101140900200000 000</t>
  </si>
  <si>
    <t>Выполнение функций органами местного самоуправления</t>
  </si>
  <si>
    <t>95101140900200550 000</t>
  </si>
  <si>
    <t> Расходы</t>
  </si>
  <si>
    <t>95101140900200550 200</t>
  </si>
  <si>
    <t>95101140900200550 220</t>
  </si>
  <si>
    <t> Прочие работы, услуги</t>
  </si>
  <si>
    <t>95101140900200550 226</t>
  </si>
  <si>
    <t>Реализация государственных функций, связанных с общегосударственным управлением</t>
  </si>
  <si>
    <t>95101140920000000 000</t>
  </si>
  <si>
    <t>Выполнение других обязательств государства</t>
  </si>
  <si>
    <t>95101140920300000 000</t>
  </si>
  <si>
    <t>Прочие выплаты по обязательствам государства</t>
  </si>
  <si>
    <t>95101140920305000 000</t>
  </si>
  <si>
    <t>95101140920305550 000</t>
  </si>
  <si>
    <t>95101140920305550 200</t>
  </si>
  <si>
    <t>95101140920305550 220</t>
  </si>
  <si>
    <t>95101140920305550 226</t>
  </si>
  <si>
    <t>Уплата прочих налогов сборов и иных платежей</t>
  </si>
  <si>
    <t>951 0104 0020400 852 000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</si>
  <si>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</si>
  <si>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</si>
  <si>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</si>
  <si>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</si>
  <si>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</si>
  <si>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уполномо-ченных составлять протоколы об административных правонарушениях, предусмотренных ст.2.1 (в части 
нарушения  должностными лицами муниципальных учреждений и муниципальных унитарных предприятийия  порядка и сроков рассмотрения обращений граждан), 2.2, 2,4, 2.7, 3.2, 3.3 (в части административных правонарушений, совершенных в отношении объектов культурного наследия (памятников истории культуры) местного значения, их территорий, зон их охраны), 4.1, 5.1-5.7, 6.1-6.3, 7.1, 7.2, 7,3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 ЗC  «Об административных правонарушениях»</t>
  </si>
  <si>
    <t>951 0104 5210215 000 000</t>
  </si>
  <si>
    <t>951 0104 5210215 244 000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</si>
  <si>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</si>
  <si>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</si>
  <si>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</si>
  <si>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 трансферты</t>
  </si>
  <si>
    <t>951 0104 5210600 540 000</t>
  </si>
  <si>
    <t>Безвозмездные перечисления бюджетам</t>
  </si>
  <si>
    <t>951 0104 5210600 540 250</t>
  </si>
  <si>
    <t>Перечисления другим бюджетам бюджетной системы РФ</t>
  </si>
  <si>
    <t>951 0104 5210600 540 251</t>
  </si>
  <si>
    <t>Резервные фонды</t>
  </si>
  <si>
    <t>951 0111 0000000 000 000</t>
  </si>
  <si>
    <t>951 0111 0700000 000 000</t>
  </si>
  <si>
    <t>Резервные фонды местных бюджетов</t>
  </si>
  <si>
    <t>951 0111 0700500 000 000</t>
  </si>
  <si>
    <t>951 0111 0700500 013 000</t>
  </si>
  <si>
    <t>951 0111 0700500 013 200</t>
  </si>
  <si>
    <t>951 0111 0700500 013 290</t>
  </si>
  <si>
    <t>Обеспечение проведения выборов и референдумов</t>
  </si>
  <si>
    <t>951 0107 0000000 000 000</t>
  </si>
  <si>
    <t>Проведения выборов и референдумов</t>
  </si>
  <si>
    <t>951 0107 0200000 000 000</t>
  </si>
  <si>
    <t>Проведения выборов главы муниципального образования</t>
  </si>
  <si>
    <t>951 0107 0200900 880 000</t>
  </si>
  <si>
    <t>Специальные расходы</t>
  </si>
  <si>
    <t>951 0107 0200900 880 200</t>
  </si>
  <si>
    <t>951 0107 0200900 880 290</t>
  </si>
  <si>
    <t>Проведения выборов в представительные органы муниципального образования</t>
  </si>
  <si>
    <t>951 0107 0201000 000 000</t>
  </si>
  <si>
    <t>951 0107 0201000 880 000</t>
  </si>
  <si>
    <t>951 0107 0201000 880 290</t>
  </si>
  <si>
    <t>Резервные фонды местных администраций</t>
  </si>
  <si>
    <t>Резервные средства</t>
  </si>
  <si>
    <t>951 0111 0700500 870 000</t>
  </si>
  <si>
    <t>951 0111 0700500 870 290</t>
  </si>
  <si>
    <t>951 0113 0000000 000 000</t>
  </si>
  <si>
    <t>Условно утвержденные расходы</t>
  </si>
  <si>
    <t>951 0113 9990000 000 000</t>
  </si>
  <si>
    <t>951 0113 9990000 880 000</t>
  </si>
  <si>
    <t>951 0113 9990000 880 290</t>
  </si>
  <si>
    <t>Оплата работ,услуг</t>
  </si>
  <si>
    <t>951 0113 0900200 997 220</t>
  </si>
  <si>
    <t>Прочие работы,услуги</t>
  </si>
  <si>
    <t>951 0113 0900200 997 226</t>
  </si>
  <si>
    <t>Реализация государственных функций,связанных с общегосударственным управлением</t>
  </si>
  <si>
    <t>951 0113 0920000 000 000</t>
  </si>
  <si>
    <t>951 0113 0920300 000 000</t>
  </si>
  <si>
    <t>Расходы</t>
  </si>
  <si>
    <t>951 0113 0920300 013 200</t>
  </si>
  <si>
    <t>951 0113 0920300 013 290</t>
  </si>
  <si>
    <t>Национальная оборона</t>
  </si>
  <si>
    <t>951 0200 0000000 000  000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</si>
  <si>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</si>
  <si>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</si>
  <si>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</si>
  <si>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</si>
  <si>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</si>
  <si>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</si>
  <si>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</si>
  <si>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</si>
  <si>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</si>
  <si>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</si>
  <si>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951 0203 0013600 997 220</t>
  </si>
  <si>
    <t>951 0203 0013600 997 226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</si>
  <si>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</si>
  <si>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</si>
  <si>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</si>
  <si>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</si>
  <si>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</si>
  <si>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</si>
  <si>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951 0309 0000000 000 000</t>
  </si>
  <si>
    <t>Межбюджетные трансферты</t>
  </si>
  <si>
    <t>951 0309 5210000 000 000</t>
  </si>
  <si>
    <t>951 0309 5210600 000 000</t>
  </si>
  <si>
    <t>951 0309 5210600 540 000</t>
  </si>
  <si>
    <t>951 0309 5210600 540 250</t>
  </si>
  <si>
    <t>951 0309 5210600 540 251</t>
  </si>
  <si>
    <t> Целевые программы муниципальных образований</t>
  </si>
  <si>
    <t>951 03 09 7950000 000 000</t>
  </si>
  <si>
    <t>Долгосрочная программа "Пожарная безопасность и защита населения и территории Божковского сельского поселения от чрезвычайных ситуаций на 2011-2014 годы"</t>
  </si>
  <si>
    <t>951 0309 7951500 000 000</t>
  </si>
  <si>
    <t>951 0309 7951500 244 000</t>
  </si>
  <si>
    <t>951 0309 7951500 244 200</t>
  </si>
  <si>
    <t>Оплата работ ,услуг</t>
  </si>
  <si>
    <t>951 0309 7951500 244 220</t>
  </si>
  <si>
    <t>прочие работы,услуги</t>
  </si>
  <si>
    <t>951 0309 7951500 244 226</t>
  </si>
  <si>
    <t>951 0309 7951500 244 300</t>
  </si>
  <si>
    <t>951 0309 7951500 244 340</t>
  </si>
  <si>
    <t>Национальная зкономика</t>
  </si>
  <si>
    <t>951 0400  0000000 000 000</t>
  </si>
  <si>
    <t>Дорожное хозяйство (дорожные фонды)</t>
  </si>
  <si>
    <t>951 0409  0000000 000 000</t>
  </si>
  <si>
    <t>Региональные целевые программы</t>
  </si>
  <si>
    <t>951 0409  5222000 000 000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</si>
  <si>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</si>
  <si>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951 0409  5222700 000 000</t>
  </si>
  <si>
    <t>951 0409  5222700 200 000</t>
  </si>
  <si>
    <t>Иные закупки товаров,работ и услуг для государственных(муниципальных) нужд</t>
  </si>
  <si>
    <t>951 0409  5222700 240 000</t>
  </si>
  <si>
    <t>951 0409  5222700 244 000</t>
  </si>
  <si>
    <t>951 0409  5222700 244 220</t>
  </si>
  <si>
    <t>951 0409  5222700 244 225</t>
  </si>
  <si>
    <t>Целевые программы муниципальных образований</t>
  </si>
  <si>
    <t>951 0409  7950000 000 000</t>
  </si>
  <si>
    <t>951 0409  7951202 244 220</t>
  </si>
  <si>
    <t>951 0409  7951202 244 225</t>
  </si>
  <si>
    <t>951 0409  7951202 244 226</t>
  </si>
  <si>
    <t>951 0409  7951202 244 300</t>
  </si>
  <si>
    <t>952 0409  7951202 244 310</t>
  </si>
  <si>
    <t>951 0409  7951202 244 340</t>
  </si>
  <si>
    <t>Другие вопросы в области национальной экономики</t>
  </si>
  <si>
    <t>951 0412  0000000 000 000</t>
  </si>
  <si>
    <t>951 0412  5210000 000 000</t>
  </si>
  <si>
    <t>951 0412  5210600 000 000</t>
  </si>
  <si>
    <t>Иные межбюджетные трансферты</t>
  </si>
  <si>
    <t>951 0412  5210600 540 000</t>
  </si>
  <si>
    <t>951 0412  5210600 540 250</t>
  </si>
  <si>
    <t>951 0412  5210600 540 251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</si>
  <si>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</si>
  <si>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</si>
  <si>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</si>
  <si>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</si>
  <si>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951 0502 0705000 000 000</t>
  </si>
  <si>
    <t>951 0502 0705000 244 000</t>
  </si>
  <si>
    <t>951 0502 0705000 244 220</t>
  </si>
  <si>
    <t>951 0502 0705000 244 225</t>
  </si>
  <si>
    <t>Благоустройство</t>
  </si>
  <si>
    <t>951 0503 0000000 000 000</t>
  </si>
  <si>
    <t>951 0503 7950000 000 000</t>
  </si>
  <si>
    <t>Муниципальная долгосрочная целевая программа "Комплексное благоустройство территории муниципального образования "Божковское сельское поселение на 2011-2014 годы"</t>
  </si>
  <si>
    <t>951 0503 7951200 000 000</t>
  </si>
  <si>
    <t xml:space="preserve"> Подпрограмма "Уличное освещение"</t>
  </si>
  <si>
    <t>951 0503 7951201 000 000</t>
  </si>
  <si>
    <t>951 0503 7951201 244 000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</si>
  <si>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</si>
  <si>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</si>
  <si>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</si>
  <si>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</si>
  <si>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</si>
  <si>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951 0503 7951202 997 340</t>
  </si>
  <si>
    <t xml:space="preserve"> Подпрограмма "Прочие мероприятия по благоустройству  поселения"</t>
  </si>
  <si>
    <t>951 0503 7951203 000 000</t>
  </si>
  <si>
    <t>951 0503 7951203 244 000</t>
  </si>
  <si>
    <t>951 0503 7951203 244 220</t>
  </si>
  <si>
    <t>951 0503 7951203 244 225</t>
  </si>
  <si>
    <t>951 0503 7951203 244 226</t>
  </si>
  <si>
    <t>951 0503 7951203 244 290</t>
  </si>
  <si>
    <t>951 0503 7951203 244 300</t>
  </si>
  <si>
    <t>951 0503 7951203 244 310</t>
  </si>
  <si>
    <t>951 0503 7951203 244 340</t>
  </si>
  <si>
    <t>Культура, кинематография</t>
  </si>
  <si>
    <t>951 0800 0000000 000 000</t>
  </si>
  <si>
    <t>Культура</t>
  </si>
  <si>
    <t>951 0801 0000000 000 000</t>
  </si>
  <si>
    <t>951 0801 7950000 000 000</t>
  </si>
  <si>
    <t>Долгосрочная целевая программа "Сохранение и развитие культуры и искусства Божковского сельского поселения на 2011 - 2014 годы"</t>
  </si>
  <si>
    <t>951 0801 7951100 000 000</t>
  </si>
  <si>
    <t xml:space="preserve">Подпрограмма "Финансовое обеспечение выполнения муниципального задания муниципальнымбюджетным учреждениям культуры  "Божковские сельские Дома культуры" </t>
  </si>
  <si>
    <t>951 0801 7951101 000 000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</si>
  <si>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</si>
  <si>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951 0801 7951101 611 000</t>
  </si>
  <si>
    <t xml:space="preserve">Безвозмездные перечисления организациям </t>
  </si>
  <si>
    <t>951 0801 7951101 611 240</t>
  </si>
  <si>
    <t xml:space="preserve">Безвозмездные перечисления государственным и муниципальным организациям </t>
  </si>
  <si>
    <t>951 0801 7951101 611 241</t>
  </si>
  <si>
    <t xml:space="preserve">Подпрограмма "Финансовое обеспечение выполнения муниципального задания муниципальнымбюджетным учреждениям культуры  "Библиотека Божковского сельского поселения" </t>
  </si>
  <si>
    <t>951 0801 7951102 000 000</t>
  </si>
  <si>
    <t>951 0801 7951102 611 000</t>
  </si>
  <si>
    <t>951 0801 7951102 611 240</t>
  </si>
  <si>
    <t>951 0801 7951102 611 241</t>
  </si>
  <si>
    <t xml:space="preserve"> Физическая культура и  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</si>
  <si>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</si>
  <si>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</si>
  <si>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</si>
  <si>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</si>
  <si>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"Развитие физкультуры и спорта в Божковском сельском поселении на 2011-2014 годы"</t>
  </si>
  <si>
    <t>951 1102 7950900 000 000</t>
  </si>
  <si>
    <t>951 1102 7950900 244 000</t>
  </si>
  <si>
    <t>951 1102 7950900 244 300</t>
  </si>
  <si>
    <t>951 1102 7950900 244 340</t>
  </si>
  <si>
    <t>951 1102 7950900 997 340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</si>
  <si>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charset val="204"/>
      </rPr>
      <t>Форма 0503117           с.3</t>
    </r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</si>
  <si>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</si>
  <si>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</si>
  <si>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</si>
  <si>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Источники финансирования дефицита бюджета - всего</t>
  </si>
  <si>
    <t xml:space="preserve">   в том числе:</t>
  </si>
  <si>
    <t xml:space="preserve"> - </t>
  </si>
  <si>
    <t>источники внутреннего</t>
  </si>
  <si>
    <t>финансирования бюджета</t>
  </si>
  <si>
    <t xml:space="preserve">    из них:</t>
  </si>
  <si>
    <t>источники внешнего</t>
  </si>
  <si>
    <t xml:space="preserve">Изменение остатков средств </t>
  </si>
  <si>
    <t>951 01  05  00  00  00  0000  000</t>
  </si>
  <si>
    <t xml:space="preserve">Увеличение остатков средств 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</si>
  <si>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</si>
  <si>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</si>
  <si>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</si>
  <si>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</si>
  <si>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</si>
  <si>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</si>
  <si>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</si>
  <si>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 xml:space="preserve">Уменьшение остатков средств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</si>
  <si>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</si>
  <si>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</si>
  <si>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</si>
  <si>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</si>
  <si>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</si>
  <si>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</si>
  <si>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</si>
  <si>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Власов Павел Борисович</t>
  </si>
  <si>
    <t>Гуцалюк В.Д.</t>
  </si>
  <si>
    <t>Руководитель финансово-</t>
  </si>
  <si>
    <t>экономической службы        __________________  Шубина Т.А.</t>
  </si>
  <si>
    <t>Грищенко Г.В</t>
  </si>
  <si>
    <t>Главный бухгалтер  ____________________  Альшенко Т.А.</t>
  </si>
  <si>
    <t>Гошуренко О.П.</t>
  </si>
  <si>
    <t>"__12__" _____09__________ 2012</t>
  </si>
  <si>
    <t>ОТЧЕТ ОБ ИСПОЛНЕНИИ БЮДЖЕТА</t>
  </si>
  <si>
    <t>на 1 сентября 2012</t>
  </si>
  <si>
    <t>КОДЫ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</si>
  <si>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</si>
  <si>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</si>
  <si>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</si>
  <si>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Божковского сельского поселения</t>
  </si>
  <si>
    <t xml:space="preserve"> Глава по БК</t>
  </si>
  <si>
    <t>Наименование  публично-правового образования   МО Божковское сельское поселение</t>
  </si>
  <si>
    <t xml:space="preserve">    по ОКАТО</t>
  </si>
  <si>
    <t xml:space="preserve">Периодичность: месячная 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</si>
  <si>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</si>
  <si>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</si>
  <si>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</si>
  <si>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</si>
  <si>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Неиспользованные назначения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</si>
  <si>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</si>
  <si>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</si>
  <si>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</si>
  <si>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</si>
  <si>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</si>
  <si>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</si>
  <si>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</si>
  <si>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</si>
  <si>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</si>
  <si>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</si>
  <si>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порлученных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</si>
  <si>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</si>
  <si>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</si>
  <si>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</si>
  <si>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</si>
  <si>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</si>
  <si>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</si>
  <si>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</si>
  <si>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</si>
  <si>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</si>
  <si>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</si>
  <si>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</si>
  <si>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</si>
  <si>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</si>
  <si>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000  1  05  01020 01 0000  110</t>
  </si>
  <si>
    <t>000  1  05  01021  01 0000  110</t>
  </si>
  <si>
    <t>Налог, взимаемый с налогоплательщиков, выбравших в качестве объекта налогообложения доходы,уменьшенные на величину расходов (за налоговые периоды, мстекшие до 1 января 2011 года)</t>
  </si>
  <si>
    <t>000  1  05  01022 01 0000  110</t>
  </si>
  <si>
    <t>Минимальный налог, зачисляемый в бюджеты субъектов Российской Федерации</t>
  </si>
  <si>
    <t>000  1  05  01050  01 0000  110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</si>
  <si>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</si>
  <si>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</si>
  <si>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</si>
  <si>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</si>
  <si>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</si>
  <si>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</si>
  <si>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</si>
  <si>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</si>
  <si>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</si>
  <si>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</si>
  <si>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</si>
  <si>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</si>
  <si>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</si>
  <si>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</si>
  <si>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</si>
  <si>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</si>
  <si>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</si>
  <si>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</si>
  <si>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</si>
  <si>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</si>
  <si>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</si>
  <si>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</si>
  <si>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</si>
  <si>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</si>
  <si>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</si>
  <si>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</si>
  <si>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</si>
  <si>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</si>
  <si>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</si>
  <si>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</si>
  <si>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</si>
  <si>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</si>
  <si>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</si>
  <si>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</si>
  <si>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</si>
  <si>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</si>
  <si>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</si>
  <si>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</si>
  <si>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</si>
  <si>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</si>
  <si>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</si>
  <si>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</si>
  <si>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</si>
  <si>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 управления поселений и созданных ими учреждений  и в хозяйственном ведении муниципальных унитарных предприятий</t>
  </si>
  <si>
    <t>000  1  11  05035  10  0000  120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</si>
  <si>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</si>
  <si>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</si>
  <si>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</si>
  <si>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</si>
  <si>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</si>
  <si>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</si>
  <si>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</si>
  <si>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000  1  14  06013 10  0000  430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</si>
  <si>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</si>
  <si>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</si>
  <si>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</si>
  <si>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</si>
  <si>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</si>
  <si>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</si>
  <si>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</si>
  <si>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</si>
  <si>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территорих, где отсутствуют военные комиссариаты</t>
  </si>
  <si>
    <t>000  2  02  03015  10  0000  151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</si>
  <si>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</si>
  <si>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</si>
  <si>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</si>
  <si>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</si>
  <si>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</si>
  <si>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</si>
  <si>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</si>
  <si>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</si>
  <si>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</si>
  <si>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ВОЗВРАТ ОСТАТКОВ СУБСИДИЙ,СУБВЕНЦИЙ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</si>
  <si>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</si>
  <si>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имеющихцелевое назначение, прошлых лет из бюджета поселения</t>
  </si>
  <si>
    <t>000  2  19  05000  10  0000  151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</si>
</sst>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b/>
      <sz val="8"/>
      <name val="Arial"/>
      <family val="2"/>
      <charset val="204"/>
    </font>
    <font>
      <sz val="8"/>
      <color indexed="8"/>
      <name val="Arial Cyr"/>
      <charset val="204"/>
    </font>
    <font>
      <b/>
      <sz val="9"/>
      <name val="Arial"/>
      <family val="2"/>
      <charset val="204"/>
    </font>
    <font>
      <b/>
      <i/>
      <sz val="8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44">
    <xf numFmtId="0" fontId="0" fillId="0" borderId="0" xfId="0"/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/>
    <xf numFmtId="4" fontId="6" fillId="0" borderId="6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7" xfId="0" applyNumberFormat="1" applyFont="1" applyFill="1" applyBorder="1" applyAlignment="1">
      <alignment wrapText="1"/>
    </xf>
    <xf numFmtId="1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4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center"/>
    </xf>
    <xf numFmtId="49" fontId="5" fillId="0" borderId="6" xfId="0" applyNumberFormat="1" applyFont="1" applyFill="1" applyBorder="1"/>
    <xf numFmtId="2" fontId="6" fillId="0" borderId="6" xfId="0" applyNumberFormat="1" applyFont="1" applyFill="1" applyBorder="1" applyAlignment="1"/>
    <xf numFmtId="4" fontId="4" fillId="0" borderId="0" xfId="0" applyNumberFormat="1" applyFont="1" applyFill="1" applyAlignment="1">
      <alignment wrapText="1"/>
    </xf>
    <xf numFmtId="49" fontId="5" fillId="0" borderId="6" xfId="0" applyNumberFormat="1" applyFont="1" applyFill="1" applyBorder="1" applyAlignment="1">
      <alignment horizontal="left"/>
    </xf>
    <xf numFmtId="2" fontId="3" fillId="0" borderId="6" xfId="0" applyNumberFormat="1" applyFont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2" fontId="4" fillId="0" borderId="6" xfId="0" applyNumberFormat="1" applyFont="1" applyBorder="1" applyAlignment="1">
      <alignment horizontal="right"/>
    </xf>
    <xf numFmtId="0" fontId="4" fillId="0" borderId="10" xfId="1" applyNumberFormat="1" applyFont="1" applyBorder="1" applyAlignment="1">
      <alignment wrapText="1"/>
    </xf>
    <xf numFmtId="1" fontId="4" fillId="0" borderId="11" xfId="1" applyNumberFormat="1" applyFont="1" applyBorder="1" applyAlignment="1">
      <alignment horizontal="center"/>
    </xf>
    <xf numFmtId="49" fontId="4" fillId="0" borderId="6" xfId="1" applyNumberFormat="1" applyFont="1" applyBorder="1"/>
    <xf numFmtId="2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2" fontId="7" fillId="0" borderId="6" xfId="0" applyNumberFormat="1" applyFont="1" applyFill="1" applyBorder="1" applyAlignment="1"/>
    <xf numFmtId="0" fontId="8" fillId="0" borderId="0" xfId="0" applyFont="1" applyFill="1"/>
    <xf numFmtId="4" fontId="8" fillId="0" borderId="0" xfId="0" applyNumberFormat="1" applyFont="1" applyFill="1"/>
    <xf numFmtId="2" fontId="9" fillId="0" borderId="6" xfId="0" applyNumberFormat="1" applyFont="1" applyFill="1" applyBorder="1" applyAlignment="1"/>
    <xf numFmtId="2" fontId="5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/>
    <xf numFmtId="1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2" fontId="11" fillId="0" borderId="6" xfId="0" applyNumberFormat="1" applyFont="1" applyFill="1" applyBorder="1" applyAlignment="1"/>
    <xf numFmtId="0" fontId="8" fillId="0" borderId="10" xfId="0" applyNumberFormat="1" applyFont="1" applyBorder="1" applyAlignment="1" applyProtection="1">
      <alignment wrapText="1"/>
      <protection locked="0"/>
    </xf>
    <xf numFmtId="4" fontId="8" fillId="0" borderId="6" xfId="0" applyNumberFormat="1" applyFont="1" applyFill="1" applyBorder="1" applyAlignment="1">
      <alignment horizontal="right"/>
    </xf>
    <xf numFmtId="1" fontId="5" fillId="0" borderId="11" xfId="1" applyNumberFormat="1" applyFont="1" applyBorder="1" applyAlignment="1">
      <alignment horizontal="center"/>
    </xf>
    <xf numFmtId="0" fontId="12" fillId="0" borderId="10" xfId="0" applyNumberFormat="1" applyFont="1" applyBorder="1" applyAlignment="1" applyProtection="1">
      <alignment wrapText="1"/>
      <protection locked="0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2" fontId="13" fillId="0" borderId="6" xfId="0" applyNumberFormat="1" applyFont="1" applyFill="1" applyBorder="1" applyAlignment="1"/>
    <xf numFmtId="4" fontId="14" fillId="0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5" fillId="0" borderId="10" xfId="1" applyNumberFormat="1" applyFont="1" applyBorder="1" applyAlignment="1">
      <alignment wrapText="1"/>
    </xf>
    <xf numFmtId="1" fontId="4" fillId="2" borderId="11" xfId="0" applyNumberFormat="1" applyFont="1" applyFill="1" applyBorder="1" applyAlignment="1">
      <alignment horizontal="center"/>
    </xf>
    <xf numFmtId="49" fontId="5" fillId="0" borderId="6" xfId="1" applyNumberFormat="1" applyFont="1" applyBorder="1"/>
    <xf numFmtId="49" fontId="4" fillId="0" borderId="6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0" fontId="10" fillId="3" borderId="12" xfId="0" applyFont="1" applyFill="1" applyBorder="1" applyAlignment="1">
      <alignment horizontal="left" wrapText="1"/>
    </xf>
    <xf numFmtId="1" fontId="4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" fontId="5" fillId="0" borderId="6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49" fontId="3" fillId="0" borderId="6" xfId="1" applyNumberFormat="1" applyFont="1" applyBorder="1"/>
    <xf numFmtId="1" fontId="4" fillId="0" borderId="0" xfId="1" applyNumberFormat="1" applyFont="1" applyBorder="1" applyAlignment="1">
      <alignment horizontal="center"/>
    </xf>
    <xf numFmtId="2" fontId="5" fillId="0" borderId="6" xfId="0" applyNumberFormat="1" applyFont="1" applyFill="1" applyBorder="1" applyAlignment="1"/>
    <xf numFmtId="1" fontId="4" fillId="0" borderId="13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/>
    <xf numFmtId="0" fontId="15" fillId="0" borderId="0" xfId="0" applyFont="1"/>
    <xf numFmtId="49" fontId="4" fillId="0" borderId="6" xfId="2" applyNumberFormat="1" applyFont="1" applyBorder="1" applyAlignment="1">
      <alignment horizontal="center" vertical="top" wrapText="1"/>
    </xf>
    <xf numFmtId="0" fontId="4" fillId="0" borderId="6" xfId="2" applyNumberFormat="1" applyBorder="1" applyAlignment="1">
      <alignment wrapText="1"/>
    </xf>
    <xf numFmtId="1" fontId="4" fillId="0" borderId="6" xfId="2" applyNumberFormat="1" applyBorder="1" applyAlignment="1">
      <alignment horizontal="center"/>
    </xf>
    <xf numFmtId="49" fontId="4" fillId="0" borderId="6" xfId="2" applyNumberFormat="1" applyFont="1" applyBorder="1" applyAlignment="1">
      <alignment horizontal="center"/>
    </xf>
    <xf numFmtId="4" fontId="4" fillId="0" borderId="6" xfId="2" applyNumberFormat="1" applyBorder="1" applyAlignment="1">
      <alignment horizontal="right"/>
    </xf>
    <xf numFmtId="0" fontId="4" fillId="0" borderId="15" xfId="2" applyNumberFormat="1" applyFont="1" applyBorder="1" applyAlignment="1">
      <alignment wrapText="1"/>
    </xf>
    <xf numFmtId="1" fontId="4" fillId="0" borderId="16" xfId="2" applyNumberFormat="1" applyBorder="1" applyAlignment="1">
      <alignment horizontal="center"/>
    </xf>
    <xf numFmtId="0" fontId="4" fillId="0" borderId="17" xfId="2" applyNumberFormat="1" applyFont="1" applyBorder="1" applyAlignment="1">
      <alignment wrapText="1"/>
    </xf>
    <xf numFmtId="1" fontId="4" fillId="0" borderId="18" xfId="2" applyNumberFormat="1" applyBorder="1" applyAlignment="1">
      <alignment horizontal="center"/>
    </xf>
    <xf numFmtId="0" fontId="4" fillId="0" borderId="19" xfId="2" applyNumberFormat="1" applyFont="1" applyBorder="1" applyAlignment="1">
      <alignment wrapText="1"/>
    </xf>
    <xf numFmtId="1" fontId="4" fillId="0" borderId="20" xfId="2" applyNumberFormat="1" applyBorder="1" applyAlignment="1">
      <alignment horizontal="center"/>
    </xf>
    <xf numFmtId="0" fontId="4" fillId="0" borderId="0" xfId="2" applyNumberFormat="1" applyFont="1" applyBorder="1" applyAlignment="1">
      <alignment wrapText="1"/>
    </xf>
    <xf numFmtId="0" fontId="4" fillId="0" borderId="21" xfId="2" applyNumberFormat="1" applyFont="1" applyBorder="1" applyAlignment="1">
      <alignment wrapText="1"/>
    </xf>
    <xf numFmtId="0" fontId="4" fillId="0" borderId="6" xfId="2" applyNumberFormat="1" applyFont="1" applyBorder="1" applyAlignment="1">
      <alignment wrapText="1"/>
    </xf>
    <xf numFmtId="49" fontId="4" fillId="0" borderId="6" xfId="2" applyNumberFormat="1" applyFont="1" applyBorder="1"/>
    <xf numFmtId="0" fontId="4" fillId="0" borderId="6" xfId="2" applyBorder="1" applyAlignment="1">
      <alignment wrapText="1"/>
    </xf>
    <xf numFmtId="0" fontId="4" fillId="0" borderId="0" xfId="2" applyFont="1" applyBorder="1" applyAlignment="1">
      <alignment wrapText="1"/>
    </xf>
    <xf numFmtId="1" fontId="4" fillId="0" borderId="0" xfId="2" applyNumberForma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4" fontId="4" fillId="0" borderId="0" xfId="2" applyNumberFormat="1" applyFill="1" applyBorder="1" applyAlignment="1">
      <alignment horizontal="center"/>
    </xf>
    <xf numFmtId="4" fontId="4" fillId="0" borderId="0" xfId="2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ill="1" applyBorder="1" applyAlignment="1"/>
    <xf numFmtId="0" fontId="4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6" xfId="0" applyFont="1" applyBorder="1" applyAlignment="1">
      <alignment horizontal="center"/>
    </xf>
    <xf numFmtId="0" fontId="0" fillId="0" borderId="0" xfId="0" applyAlignment="1"/>
    <xf numFmtId="1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8" fillId="0" borderId="0" xfId="0" applyFont="1" applyAlignment="1">
      <alignment wrapText="1"/>
    </xf>
    <xf numFmtId="49" fontId="5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/>
    </xf>
    <xf numFmtId="4" fontId="19" fillId="0" borderId="6" xfId="0" applyNumberFormat="1" applyFont="1" applyBorder="1" applyAlignment="1">
      <alignment horizontal="right"/>
    </xf>
    <xf numFmtId="4" fontId="18" fillId="0" borderId="6" xfId="0" applyNumberFormat="1" applyFont="1" applyBorder="1" applyAlignment="1">
      <alignment horizontal="right"/>
    </xf>
    <xf numFmtId="49" fontId="4" fillId="0" borderId="6" xfId="0" applyNumberFormat="1" applyFont="1" applyBorder="1"/>
    <xf numFmtId="4" fontId="4" fillId="2" borderId="6" xfId="0" applyNumberFormat="1" applyFont="1" applyFill="1" applyBorder="1" applyAlignment="1">
      <alignment horizontal="right"/>
    </xf>
    <xf numFmtId="0" fontId="7" fillId="0" borderId="22" xfId="0" applyNumberFormat="1" applyFont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right"/>
    </xf>
    <xf numFmtId="0" fontId="4" fillId="0" borderId="6" xfId="3" applyNumberFormat="1" applyFont="1" applyBorder="1" applyAlignment="1">
      <alignment wrapText="1"/>
    </xf>
    <xf numFmtId="49" fontId="4" fillId="0" borderId="6" xfId="3" applyNumberFormat="1" applyFont="1" applyBorder="1"/>
    <xf numFmtId="4" fontId="19" fillId="0" borderId="6" xfId="0" applyNumberFormat="1" applyFont="1" applyFill="1" applyBorder="1" applyAlignment="1">
      <alignment horizontal="right"/>
    </xf>
    <xf numFmtId="0" fontId="8" fillId="0" borderId="0" xfId="0" applyFont="1"/>
    <xf numFmtId="0" fontId="15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top" wrapText="1"/>
    </xf>
    <xf numFmtId="0" fontId="0" fillId="0" borderId="6" xfId="0" applyBorder="1" applyAlignment="1"/>
    <xf numFmtId="49" fontId="4" fillId="0" borderId="14" xfId="2" applyNumberFormat="1" applyFont="1" applyBorder="1" applyAlignment="1">
      <alignment horizontal="center" vertical="top" wrapText="1"/>
    </xf>
    <xf numFmtId="0" fontId="0" fillId="0" borderId="9" xfId="0" applyBorder="1" applyAlignment="1"/>
    <xf numFmtId="0" fontId="0" fillId="0" borderId="6" xfId="0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 applyBorder="1" applyAlignment="1">
      <alignment horizontal="center" wrapText="1"/>
    </xf>
    <xf numFmtId="0" fontId="4" fillId="0" borderId="0" xfId="0" applyFont="1" applyAlignment="1"/>
    <xf numFmtId="0" fontId="18" fillId="0" borderId="0" xfId="0" applyFont="1" applyAlignment="1">
      <alignment wrapText="1"/>
    </xf>
    <xf numFmtId="0" fontId="1" fillId="0" borderId="21" xfId="0" applyFont="1" applyBorder="1" applyAlignment="1">
      <alignment horizontal="center" vertical="center" wrapText="1"/>
    </xf>
  </cellXfs>
  <cellStyles count="4">
    <cellStyle name="Обычный" xfId="0" builtinId="0"/>
    <cellStyle name="Обычный_117_2" xfId="1"/>
    <cellStyle name="Обычный_124_1" xfId="3"/>
    <cellStyle name="Обычный_124_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90%20&#10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  <sheetName val="128"/>
      <sheetName val="127.1"/>
      <sheetName val="127.2"/>
      <sheetName val="127.3"/>
    </sheetNames>
    <sheetDataSet>
      <sheetData sheetId="0"/>
      <sheetData sheetId="1">
        <row r="8">
          <cell r="D8">
            <v>499900</v>
          </cell>
          <cell r="E8">
            <v>245001.51</v>
          </cell>
        </row>
        <row r="9">
          <cell r="D9">
            <v>158600</v>
          </cell>
          <cell r="E9">
            <v>73854.77</v>
          </cell>
        </row>
        <row r="10">
          <cell r="D10">
            <v>19200</v>
          </cell>
          <cell r="E10">
            <v>16651</v>
          </cell>
        </row>
        <row r="11">
          <cell r="D11">
            <v>5800</v>
          </cell>
          <cell r="E11">
            <v>5780.21</v>
          </cell>
        </row>
        <row r="12">
          <cell r="D12">
            <v>1850100</v>
          </cell>
          <cell r="E12">
            <v>1220223.79</v>
          </cell>
        </row>
        <row r="13">
          <cell r="D13">
            <v>579800</v>
          </cell>
          <cell r="E13">
            <v>317258.98</v>
          </cell>
        </row>
        <row r="14">
          <cell r="D14">
            <v>64900</v>
          </cell>
          <cell r="E14">
            <v>12671.68</v>
          </cell>
        </row>
        <row r="15">
          <cell r="D15">
            <v>19600</v>
          </cell>
          <cell r="E15">
            <v>5263.79</v>
          </cell>
        </row>
        <row r="16">
          <cell r="D16">
            <v>37000</v>
          </cell>
          <cell r="E16">
            <v>33429.050000000003</v>
          </cell>
        </row>
        <row r="18">
          <cell r="D18">
            <v>98900</v>
          </cell>
          <cell r="E18">
            <v>86087.039999999994</v>
          </cell>
        </row>
        <row r="20">
          <cell r="D20">
            <v>16500</v>
          </cell>
          <cell r="E20">
            <v>715.1</v>
          </cell>
        </row>
        <row r="22">
          <cell r="D22">
            <v>17900</v>
          </cell>
          <cell r="E22">
            <v>17886</v>
          </cell>
        </row>
        <row r="23">
          <cell r="D23">
            <v>76100</v>
          </cell>
          <cell r="E23">
            <v>28316</v>
          </cell>
        </row>
        <row r="24">
          <cell r="D24">
            <v>218800</v>
          </cell>
          <cell r="E24">
            <v>193030</v>
          </cell>
        </row>
        <row r="25">
          <cell r="D25">
            <v>98600</v>
          </cell>
          <cell r="E25">
            <v>78053.320000000007</v>
          </cell>
        </row>
        <row r="27">
          <cell r="D27">
            <v>113700</v>
          </cell>
          <cell r="E27">
            <v>113700</v>
          </cell>
        </row>
        <row r="28">
          <cell r="D28">
            <v>489800</v>
          </cell>
          <cell r="E28">
            <v>460981.78</v>
          </cell>
        </row>
        <row r="29">
          <cell r="D29">
            <v>1500</v>
          </cell>
          <cell r="E29">
            <v>955</v>
          </cell>
        </row>
        <row r="30">
          <cell r="D30">
            <v>14700</v>
          </cell>
          <cell r="E30">
            <v>14615</v>
          </cell>
        </row>
        <row r="31">
          <cell r="D31">
            <v>200</v>
          </cell>
          <cell r="E31">
            <v>200</v>
          </cell>
        </row>
        <row r="32">
          <cell r="D32">
            <v>80200</v>
          </cell>
          <cell r="E32">
            <v>54800</v>
          </cell>
        </row>
        <row r="34">
          <cell r="D34">
            <v>138800</v>
          </cell>
          <cell r="E34">
            <v>138800</v>
          </cell>
        </row>
        <row r="35">
          <cell r="D35">
            <v>138800</v>
          </cell>
          <cell r="E35">
            <v>138800</v>
          </cell>
        </row>
        <row r="36">
          <cell r="D36">
            <v>19000</v>
          </cell>
        </row>
        <row r="39">
          <cell r="D39">
            <v>99300</v>
          </cell>
          <cell r="E39">
            <v>65837.77</v>
          </cell>
        </row>
        <row r="40">
          <cell r="D40">
            <v>30100</v>
          </cell>
          <cell r="E40">
            <v>18899.759999999998</v>
          </cell>
        </row>
        <row r="42">
          <cell r="D42">
            <v>9900</v>
          </cell>
        </row>
        <row r="47">
          <cell r="D47">
            <v>102500</v>
          </cell>
          <cell r="E47">
            <v>68200</v>
          </cell>
        </row>
        <row r="50">
          <cell r="D50">
            <v>2300</v>
          </cell>
          <cell r="E50">
            <v>2103.56</v>
          </cell>
        </row>
        <row r="51">
          <cell r="D51">
            <v>64600</v>
          </cell>
          <cell r="E51">
            <v>12700</v>
          </cell>
        </row>
        <row r="52">
          <cell r="D52">
            <v>148100</v>
          </cell>
          <cell r="E52">
            <v>99688</v>
          </cell>
        </row>
        <row r="55">
          <cell r="D55">
            <v>475900</v>
          </cell>
          <cell r="E55">
            <v>440025</v>
          </cell>
        </row>
        <row r="56">
          <cell r="D56">
            <v>50000</v>
          </cell>
          <cell r="E56">
            <v>50000</v>
          </cell>
        </row>
        <row r="57">
          <cell r="D57">
            <v>55000</v>
          </cell>
          <cell r="E57">
            <v>55000</v>
          </cell>
        </row>
        <row r="58">
          <cell r="D58">
            <v>136000</v>
          </cell>
          <cell r="E58">
            <v>123240</v>
          </cell>
        </row>
        <row r="59">
          <cell r="D59">
            <v>42000</v>
          </cell>
          <cell r="E59">
            <v>42000</v>
          </cell>
        </row>
        <row r="60">
          <cell r="D60">
            <v>26000</v>
          </cell>
          <cell r="E60">
            <v>25441</v>
          </cell>
        </row>
        <row r="61">
          <cell r="D61">
            <v>650000</v>
          </cell>
          <cell r="E61">
            <v>112938.44</v>
          </cell>
        </row>
        <row r="62">
          <cell r="D62">
            <v>63500</v>
          </cell>
        </row>
        <row r="64">
          <cell r="D64">
            <v>125000</v>
          </cell>
          <cell r="E64">
            <v>124590</v>
          </cell>
        </row>
        <row r="68">
          <cell r="D68">
            <v>432800</v>
          </cell>
          <cell r="E68">
            <v>432451.8</v>
          </cell>
        </row>
        <row r="69">
          <cell r="D69">
            <v>338000</v>
          </cell>
          <cell r="E69">
            <v>234258.7</v>
          </cell>
        </row>
        <row r="72">
          <cell r="D72">
            <v>10000</v>
          </cell>
          <cell r="E72">
            <v>10000</v>
          </cell>
        </row>
        <row r="73">
          <cell r="D73">
            <v>110000</v>
          </cell>
          <cell r="E73">
            <v>109745</v>
          </cell>
        </row>
        <row r="74">
          <cell r="D74">
            <v>3315300</v>
          </cell>
          <cell r="E74">
            <v>2028397.21</v>
          </cell>
        </row>
        <row r="75">
          <cell r="D75">
            <v>571800</v>
          </cell>
          <cell r="E75">
            <v>343378.71</v>
          </cell>
        </row>
        <row r="76">
          <cell r="D76">
            <v>32000</v>
          </cell>
          <cell r="E76">
            <v>32000</v>
          </cell>
        </row>
      </sheetData>
      <sheetData sheetId="2">
        <row r="6">
          <cell r="D6">
            <v>2094000</v>
          </cell>
          <cell r="E6">
            <v>280459.02000000048</v>
          </cell>
        </row>
        <row r="18">
          <cell r="D18">
            <v>2094000</v>
          </cell>
          <cell r="E18">
            <v>280459.02000000048</v>
          </cell>
        </row>
        <row r="19">
          <cell r="D19">
            <v>-9569000</v>
          </cell>
          <cell r="E19">
            <v>-7579216.0099999998</v>
          </cell>
        </row>
        <row r="20">
          <cell r="D20">
            <v>-9569000</v>
          </cell>
          <cell r="E20">
            <v>-7579216.0099999998</v>
          </cell>
        </row>
        <row r="21">
          <cell r="D21">
            <v>-9569000</v>
          </cell>
          <cell r="E21">
            <v>-7579216.0099999998</v>
          </cell>
        </row>
        <row r="22">
          <cell r="D22">
            <v>-9569000</v>
          </cell>
          <cell r="E22">
            <v>-7579216.0099999998</v>
          </cell>
        </row>
        <row r="23">
          <cell r="D23">
            <v>11663000</v>
          </cell>
          <cell r="E23">
            <v>7859675.0300000003</v>
          </cell>
        </row>
        <row r="24">
          <cell r="D24">
            <v>11663000</v>
          </cell>
          <cell r="E24">
            <v>7859675.0300000003</v>
          </cell>
        </row>
        <row r="25">
          <cell r="D25">
            <v>11663000</v>
          </cell>
          <cell r="E25">
            <v>7859675.0300000003</v>
          </cell>
        </row>
        <row r="26">
          <cell r="D26">
            <v>11663000</v>
          </cell>
          <cell r="E26">
            <v>7859675.0300000003</v>
          </cell>
        </row>
      </sheetData>
      <sheetData sheetId="3">
        <row r="14">
          <cell r="D14">
            <v>9569000</v>
          </cell>
          <cell r="E14">
            <v>7422009.9500000002</v>
          </cell>
        </row>
      </sheetData>
      <sheetData sheetId="4">
        <row r="4">
          <cell r="D4">
            <v>11663000</v>
          </cell>
          <cell r="E4">
            <v>7702468.9700000007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sqref="A1:XFD1048576"/>
    </sheetView>
  </sheetViews>
  <sheetFormatPr defaultColWidth="8.85546875" defaultRowHeight="11.25" x14ac:dyDescent="0.2"/>
  <cols>
    <col min="1" max="1" width="58.42578125" style="73" customWidth="1"/>
    <col min="2" max="2" width="6.7109375" style="1" customWidth="1"/>
    <col min="3" max="3" width="23.42578125" style="1" customWidth="1"/>
    <col min="4" max="4" width="14.140625" style="70" customWidth="1"/>
    <col min="5" max="5" width="11" style="70" customWidth="1"/>
    <col min="6" max="6" width="14" style="1" customWidth="1"/>
    <col min="7" max="8" width="8.85546875" style="1"/>
    <col min="9" max="9" width="9.140625" style="1" bestFit="1" customWidth="1"/>
    <col min="10" max="256" width="8.85546875" style="1"/>
    <col min="257" max="257" width="58.42578125" style="1" customWidth="1"/>
    <col min="258" max="258" width="6.7109375" style="1" customWidth="1"/>
    <col min="259" max="259" width="23.42578125" style="1" customWidth="1"/>
    <col min="260" max="260" width="14.140625" style="1" customWidth="1"/>
    <col min="261" max="261" width="11" style="1" customWidth="1"/>
    <col min="262" max="262" width="14" style="1" customWidth="1"/>
    <col min="263" max="264" width="8.85546875" style="1"/>
    <col min="265" max="265" width="9.140625" style="1" bestFit="1" customWidth="1"/>
    <col min="266" max="512" width="8.85546875" style="1"/>
    <col min="513" max="513" width="58.42578125" style="1" customWidth="1"/>
    <col min="514" max="514" width="6.7109375" style="1" customWidth="1"/>
    <col min="515" max="515" width="23.42578125" style="1" customWidth="1"/>
    <col min="516" max="516" width="14.140625" style="1" customWidth="1"/>
    <col min="517" max="517" width="11" style="1" customWidth="1"/>
    <col min="518" max="518" width="14" style="1" customWidth="1"/>
    <col min="519" max="520" width="8.85546875" style="1"/>
    <col min="521" max="521" width="9.140625" style="1" bestFit="1" customWidth="1"/>
    <col min="522" max="768" width="8.85546875" style="1"/>
    <col min="769" max="769" width="58.42578125" style="1" customWidth="1"/>
    <col min="770" max="770" width="6.7109375" style="1" customWidth="1"/>
    <col min="771" max="771" width="23.42578125" style="1" customWidth="1"/>
    <col min="772" max="772" width="14.140625" style="1" customWidth="1"/>
    <col min="773" max="773" width="11" style="1" customWidth="1"/>
    <col min="774" max="774" width="14" style="1" customWidth="1"/>
    <col min="775" max="776" width="8.85546875" style="1"/>
    <col min="777" max="777" width="9.140625" style="1" bestFit="1" customWidth="1"/>
    <col min="778" max="1024" width="8.85546875" style="1"/>
    <col min="1025" max="1025" width="58.42578125" style="1" customWidth="1"/>
    <col min="1026" max="1026" width="6.7109375" style="1" customWidth="1"/>
    <col min="1027" max="1027" width="23.42578125" style="1" customWidth="1"/>
    <col min="1028" max="1028" width="14.140625" style="1" customWidth="1"/>
    <col min="1029" max="1029" width="11" style="1" customWidth="1"/>
    <col min="1030" max="1030" width="14" style="1" customWidth="1"/>
    <col min="1031" max="1032" width="8.85546875" style="1"/>
    <col min="1033" max="1033" width="9.140625" style="1" bestFit="1" customWidth="1"/>
    <col min="1034" max="1280" width="8.85546875" style="1"/>
    <col min="1281" max="1281" width="58.42578125" style="1" customWidth="1"/>
    <col min="1282" max="1282" width="6.7109375" style="1" customWidth="1"/>
    <col min="1283" max="1283" width="23.42578125" style="1" customWidth="1"/>
    <col min="1284" max="1284" width="14.140625" style="1" customWidth="1"/>
    <col min="1285" max="1285" width="11" style="1" customWidth="1"/>
    <col min="1286" max="1286" width="14" style="1" customWidth="1"/>
    <col min="1287" max="1288" width="8.85546875" style="1"/>
    <col min="1289" max="1289" width="9.140625" style="1" bestFit="1" customWidth="1"/>
    <col min="1290" max="1536" width="8.85546875" style="1"/>
    <col min="1537" max="1537" width="58.42578125" style="1" customWidth="1"/>
    <col min="1538" max="1538" width="6.7109375" style="1" customWidth="1"/>
    <col min="1539" max="1539" width="23.42578125" style="1" customWidth="1"/>
    <col min="1540" max="1540" width="14.140625" style="1" customWidth="1"/>
    <col min="1541" max="1541" width="11" style="1" customWidth="1"/>
    <col min="1542" max="1542" width="14" style="1" customWidth="1"/>
    <col min="1543" max="1544" width="8.85546875" style="1"/>
    <col min="1545" max="1545" width="9.140625" style="1" bestFit="1" customWidth="1"/>
    <col min="1546" max="1792" width="8.85546875" style="1"/>
    <col min="1793" max="1793" width="58.42578125" style="1" customWidth="1"/>
    <col min="1794" max="1794" width="6.7109375" style="1" customWidth="1"/>
    <col min="1795" max="1795" width="23.42578125" style="1" customWidth="1"/>
    <col min="1796" max="1796" width="14.140625" style="1" customWidth="1"/>
    <col min="1797" max="1797" width="11" style="1" customWidth="1"/>
    <col min="1798" max="1798" width="14" style="1" customWidth="1"/>
    <col min="1799" max="1800" width="8.85546875" style="1"/>
    <col min="1801" max="1801" width="9.140625" style="1" bestFit="1" customWidth="1"/>
    <col min="1802" max="2048" width="8.85546875" style="1"/>
    <col min="2049" max="2049" width="58.42578125" style="1" customWidth="1"/>
    <col min="2050" max="2050" width="6.7109375" style="1" customWidth="1"/>
    <col min="2051" max="2051" width="23.42578125" style="1" customWidth="1"/>
    <col min="2052" max="2052" width="14.140625" style="1" customWidth="1"/>
    <col min="2053" max="2053" width="11" style="1" customWidth="1"/>
    <col min="2054" max="2054" width="14" style="1" customWidth="1"/>
    <col min="2055" max="2056" width="8.85546875" style="1"/>
    <col min="2057" max="2057" width="9.140625" style="1" bestFit="1" customWidth="1"/>
    <col min="2058" max="2304" width="8.85546875" style="1"/>
    <col min="2305" max="2305" width="58.42578125" style="1" customWidth="1"/>
    <col min="2306" max="2306" width="6.7109375" style="1" customWidth="1"/>
    <col min="2307" max="2307" width="23.42578125" style="1" customWidth="1"/>
    <col min="2308" max="2308" width="14.140625" style="1" customWidth="1"/>
    <col min="2309" max="2309" width="11" style="1" customWidth="1"/>
    <col min="2310" max="2310" width="14" style="1" customWidth="1"/>
    <col min="2311" max="2312" width="8.85546875" style="1"/>
    <col min="2313" max="2313" width="9.140625" style="1" bestFit="1" customWidth="1"/>
    <col min="2314" max="2560" width="8.85546875" style="1"/>
    <col min="2561" max="2561" width="58.42578125" style="1" customWidth="1"/>
    <col min="2562" max="2562" width="6.7109375" style="1" customWidth="1"/>
    <col min="2563" max="2563" width="23.42578125" style="1" customWidth="1"/>
    <col min="2564" max="2564" width="14.140625" style="1" customWidth="1"/>
    <col min="2565" max="2565" width="11" style="1" customWidth="1"/>
    <col min="2566" max="2566" width="14" style="1" customWidth="1"/>
    <col min="2567" max="2568" width="8.85546875" style="1"/>
    <col min="2569" max="2569" width="9.140625" style="1" bestFit="1" customWidth="1"/>
    <col min="2570" max="2816" width="8.85546875" style="1"/>
    <col min="2817" max="2817" width="58.42578125" style="1" customWidth="1"/>
    <col min="2818" max="2818" width="6.7109375" style="1" customWidth="1"/>
    <col min="2819" max="2819" width="23.42578125" style="1" customWidth="1"/>
    <col min="2820" max="2820" width="14.140625" style="1" customWidth="1"/>
    <col min="2821" max="2821" width="11" style="1" customWidth="1"/>
    <col min="2822" max="2822" width="14" style="1" customWidth="1"/>
    <col min="2823" max="2824" width="8.85546875" style="1"/>
    <col min="2825" max="2825" width="9.140625" style="1" bestFit="1" customWidth="1"/>
    <col min="2826" max="3072" width="8.85546875" style="1"/>
    <col min="3073" max="3073" width="58.42578125" style="1" customWidth="1"/>
    <col min="3074" max="3074" width="6.7109375" style="1" customWidth="1"/>
    <col min="3075" max="3075" width="23.42578125" style="1" customWidth="1"/>
    <col min="3076" max="3076" width="14.140625" style="1" customWidth="1"/>
    <col min="3077" max="3077" width="11" style="1" customWidth="1"/>
    <col min="3078" max="3078" width="14" style="1" customWidth="1"/>
    <col min="3079" max="3080" width="8.85546875" style="1"/>
    <col min="3081" max="3081" width="9.140625" style="1" bestFit="1" customWidth="1"/>
    <col min="3082" max="3328" width="8.85546875" style="1"/>
    <col min="3329" max="3329" width="58.42578125" style="1" customWidth="1"/>
    <col min="3330" max="3330" width="6.7109375" style="1" customWidth="1"/>
    <col min="3331" max="3331" width="23.42578125" style="1" customWidth="1"/>
    <col min="3332" max="3332" width="14.140625" style="1" customWidth="1"/>
    <col min="3333" max="3333" width="11" style="1" customWidth="1"/>
    <col min="3334" max="3334" width="14" style="1" customWidth="1"/>
    <col min="3335" max="3336" width="8.85546875" style="1"/>
    <col min="3337" max="3337" width="9.140625" style="1" bestFit="1" customWidth="1"/>
    <col min="3338" max="3584" width="8.85546875" style="1"/>
    <col min="3585" max="3585" width="58.42578125" style="1" customWidth="1"/>
    <col min="3586" max="3586" width="6.7109375" style="1" customWidth="1"/>
    <col min="3587" max="3587" width="23.42578125" style="1" customWidth="1"/>
    <col min="3588" max="3588" width="14.140625" style="1" customWidth="1"/>
    <col min="3589" max="3589" width="11" style="1" customWidth="1"/>
    <col min="3590" max="3590" width="14" style="1" customWidth="1"/>
    <col min="3591" max="3592" width="8.85546875" style="1"/>
    <col min="3593" max="3593" width="9.140625" style="1" bestFit="1" customWidth="1"/>
    <col min="3594" max="3840" width="8.85546875" style="1"/>
    <col min="3841" max="3841" width="58.42578125" style="1" customWidth="1"/>
    <col min="3842" max="3842" width="6.7109375" style="1" customWidth="1"/>
    <col min="3843" max="3843" width="23.42578125" style="1" customWidth="1"/>
    <col min="3844" max="3844" width="14.140625" style="1" customWidth="1"/>
    <col min="3845" max="3845" width="11" style="1" customWidth="1"/>
    <col min="3846" max="3846" width="14" style="1" customWidth="1"/>
    <col min="3847" max="3848" width="8.85546875" style="1"/>
    <col min="3849" max="3849" width="9.140625" style="1" bestFit="1" customWidth="1"/>
    <col min="3850" max="4096" width="8.85546875" style="1"/>
    <col min="4097" max="4097" width="58.42578125" style="1" customWidth="1"/>
    <col min="4098" max="4098" width="6.7109375" style="1" customWidth="1"/>
    <col min="4099" max="4099" width="23.42578125" style="1" customWidth="1"/>
    <col min="4100" max="4100" width="14.140625" style="1" customWidth="1"/>
    <col min="4101" max="4101" width="11" style="1" customWidth="1"/>
    <col min="4102" max="4102" width="14" style="1" customWidth="1"/>
    <col min="4103" max="4104" width="8.85546875" style="1"/>
    <col min="4105" max="4105" width="9.140625" style="1" bestFit="1" customWidth="1"/>
    <col min="4106" max="4352" width="8.85546875" style="1"/>
    <col min="4353" max="4353" width="58.42578125" style="1" customWidth="1"/>
    <col min="4354" max="4354" width="6.7109375" style="1" customWidth="1"/>
    <col min="4355" max="4355" width="23.42578125" style="1" customWidth="1"/>
    <col min="4356" max="4356" width="14.140625" style="1" customWidth="1"/>
    <col min="4357" max="4357" width="11" style="1" customWidth="1"/>
    <col min="4358" max="4358" width="14" style="1" customWidth="1"/>
    <col min="4359" max="4360" width="8.85546875" style="1"/>
    <col min="4361" max="4361" width="9.140625" style="1" bestFit="1" customWidth="1"/>
    <col min="4362" max="4608" width="8.85546875" style="1"/>
    <col min="4609" max="4609" width="58.42578125" style="1" customWidth="1"/>
    <col min="4610" max="4610" width="6.7109375" style="1" customWidth="1"/>
    <col min="4611" max="4611" width="23.42578125" style="1" customWidth="1"/>
    <col min="4612" max="4612" width="14.140625" style="1" customWidth="1"/>
    <col min="4613" max="4613" width="11" style="1" customWidth="1"/>
    <col min="4614" max="4614" width="14" style="1" customWidth="1"/>
    <col min="4615" max="4616" width="8.85546875" style="1"/>
    <col min="4617" max="4617" width="9.140625" style="1" bestFit="1" customWidth="1"/>
    <col min="4618" max="4864" width="8.85546875" style="1"/>
    <col min="4865" max="4865" width="58.42578125" style="1" customWidth="1"/>
    <col min="4866" max="4866" width="6.7109375" style="1" customWidth="1"/>
    <col min="4867" max="4867" width="23.42578125" style="1" customWidth="1"/>
    <col min="4868" max="4868" width="14.140625" style="1" customWidth="1"/>
    <col min="4869" max="4869" width="11" style="1" customWidth="1"/>
    <col min="4870" max="4870" width="14" style="1" customWidth="1"/>
    <col min="4871" max="4872" width="8.85546875" style="1"/>
    <col min="4873" max="4873" width="9.140625" style="1" bestFit="1" customWidth="1"/>
    <col min="4874" max="5120" width="8.85546875" style="1"/>
    <col min="5121" max="5121" width="58.42578125" style="1" customWidth="1"/>
    <col min="5122" max="5122" width="6.7109375" style="1" customWidth="1"/>
    <col min="5123" max="5123" width="23.42578125" style="1" customWidth="1"/>
    <col min="5124" max="5124" width="14.140625" style="1" customWidth="1"/>
    <col min="5125" max="5125" width="11" style="1" customWidth="1"/>
    <col min="5126" max="5126" width="14" style="1" customWidth="1"/>
    <col min="5127" max="5128" width="8.85546875" style="1"/>
    <col min="5129" max="5129" width="9.140625" style="1" bestFit="1" customWidth="1"/>
    <col min="5130" max="5376" width="8.85546875" style="1"/>
    <col min="5377" max="5377" width="58.42578125" style="1" customWidth="1"/>
    <col min="5378" max="5378" width="6.7109375" style="1" customWidth="1"/>
    <col min="5379" max="5379" width="23.42578125" style="1" customWidth="1"/>
    <col min="5380" max="5380" width="14.140625" style="1" customWidth="1"/>
    <col min="5381" max="5381" width="11" style="1" customWidth="1"/>
    <col min="5382" max="5382" width="14" style="1" customWidth="1"/>
    <col min="5383" max="5384" width="8.85546875" style="1"/>
    <col min="5385" max="5385" width="9.140625" style="1" bestFit="1" customWidth="1"/>
    <col min="5386" max="5632" width="8.85546875" style="1"/>
    <col min="5633" max="5633" width="58.42578125" style="1" customWidth="1"/>
    <col min="5634" max="5634" width="6.7109375" style="1" customWidth="1"/>
    <col min="5635" max="5635" width="23.42578125" style="1" customWidth="1"/>
    <col min="5636" max="5636" width="14.140625" style="1" customWidth="1"/>
    <col min="5637" max="5637" width="11" style="1" customWidth="1"/>
    <col min="5638" max="5638" width="14" style="1" customWidth="1"/>
    <col min="5639" max="5640" width="8.85546875" style="1"/>
    <col min="5641" max="5641" width="9.140625" style="1" bestFit="1" customWidth="1"/>
    <col min="5642" max="5888" width="8.85546875" style="1"/>
    <col min="5889" max="5889" width="58.42578125" style="1" customWidth="1"/>
    <col min="5890" max="5890" width="6.7109375" style="1" customWidth="1"/>
    <col min="5891" max="5891" width="23.42578125" style="1" customWidth="1"/>
    <col min="5892" max="5892" width="14.140625" style="1" customWidth="1"/>
    <col min="5893" max="5893" width="11" style="1" customWidth="1"/>
    <col min="5894" max="5894" width="14" style="1" customWidth="1"/>
    <col min="5895" max="5896" width="8.85546875" style="1"/>
    <col min="5897" max="5897" width="9.140625" style="1" bestFit="1" customWidth="1"/>
    <col min="5898" max="6144" width="8.85546875" style="1"/>
    <col min="6145" max="6145" width="58.42578125" style="1" customWidth="1"/>
    <col min="6146" max="6146" width="6.7109375" style="1" customWidth="1"/>
    <col min="6147" max="6147" width="23.42578125" style="1" customWidth="1"/>
    <col min="6148" max="6148" width="14.140625" style="1" customWidth="1"/>
    <col min="6149" max="6149" width="11" style="1" customWidth="1"/>
    <col min="6150" max="6150" width="14" style="1" customWidth="1"/>
    <col min="6151" max="6152" width="8.85546875" style="1"/>
    <col min="6153" max="6153" width="9.140625" style="1" bestFit="1" customWidth="1"/>
    <col min="6154" max="6400" width="8.85546875" style="1"/>
    <col min="6401" max="6401" width="58.42578125" style="1" customWidth="1"/>
    <col min="6402" max="6402" width="6.7109375" style="1" customWidth="1"/>
    <col min="6403" max="6403" width="23.42578125" style="1" customWidth="1"/>
    <col min="6404" max="6404" width="14.140625" style="1" customWidth="1"/>
    <col min="6405" max="6405" width="11" style="1" customWidth="1"/>
    <col min="6406" max="6406" width="14" style="1" customWidth="1"/>
    <col min="6407" max="6408" width="8.85546875" style="1"/>
    <col min="6409" max="6409" width="9.140625" style="1" bestFit="1" customWidth="1"/>
    <col min="6410" max="6656" width="8.85546875" style="1"/>
    <col min="6657" max="6657" width="58.42578125" style="1" customWidth="1"/>
    <col min="6658" max="6658" width="6.7109375" style="1" customWidth="1"/>
    <col min="6659" max="6659" width="23.42578125" style="1" customWidth="1"/>
    <col min="6660" max="6660" width="14.140625" style="1" customWidth="1"/>
    <col min="6661" max="6661" width="11" style="1" customWidth="1"/>
    <col min="6662" max="6662" width="14" style="1" customWidth="1"/>
    <col min="6663" max="6664" width="8.85546875" style="1"/>
    <col min="6665" max="6665" width="9.140625" style="1" bestFit="1" customWidth="1"/>
    <col min="6666" max="6912" width="8.85546875" style="1"/>
    <col min="6913" max="6913" width="58.42578125" style="1" customWidth="1"/>
    <col min="6914" max="6914" width="6.7109375" style="1" customWidth="1"/>
    <col min="6915" max="6915" width="23.42578125" style="1" customWidth="1"/>
    <col min="6916" max="6916" width="14.140625" style="1" customWidth="1"/>
    <col min="6917" max="6917" width="11" style="1" customWidth="1"/>
    <col min="6918" max="6918" width="14" style="1" customWidth="1"/>
    <col min="6919" max="6920" width="8.85546875" style="1"/>
    <col min="6921" max="6921" width="9.140625" style="1" bestFit="1" customWidth="1"/>
    <col min="6922" max="7168" width="8.85546875" style="1"/>
    <col min="7169" max="7169" width="58.42578125" style="1" customWidth="1"/>
    <col min="7170" max="7170" width="6.7109375" style="1" customWidth="1"/>
    <col min="7171" max="7171" width="23.42578125" style="1" customWidth="1"/>
    <col min="7172" max="7172" width="14.140625" style="1" customWidth="1"/>
    <col min="7173" max="7173" width="11" style="1" customWidth="1"/>
    <col min="7174" max="7174" width="14" style="1" customWidth="1"/>
    <col min="7175" max="7176" width="8.85546875" style="1"/>
    <col min="7177" max="7177" width="9.140625" style="1" bestFit="1" customWidth="1"/>
    <col min="7178" max="7424" width="8.85546875" style="1"/>
    <col min="7425" max="7425" width="58.42578125" style="1" customWidth="1"/>
    <col min="7426" max="7426" width="6.7109375" style="1" customWidth="1"/>
    <col min="7427" max="7427" width="23.42578125" style="1" customWidth="1"/>
    <col min="7428" max="7428" width="14.140625" style="1" customWidth="1"/>
    <col min="7429" max="7429" width="11" style="1" customWidth="1"/>
    <col min="7430" max="7430" width="14" style="1" customWidth="1"/>
    <col min="7431" max="7432" width="8.85546875" style="1"/>
    <col min="7433" max="7433" width="9.140625" style="1" bestFit="1" customWidth="1"/>
    <col min="7434" max="7680" width="8.85546875" style="1"/>
    <col min="7681" max="7681" width="58.42578125" style="1" customWidth="1"/>
    <col min="7682" max="7682" width="6.7109375" style="1" customWidth="1"/>
    <col min="7683" max="7683" width="23.42578125" style="1" customWidth="1"/>
    <col min="7684" max="7684" width="14.140625" style="1" customWidth="1"/>
    <col min="7685" max="7685" width="11" style="1" customWidth="1"/>
    <col min="7686" max="7686" width="14" style="1" customWidth="1"/>
    <col min="7687" max="7688" width="8.85546875" style="1"/>
    <col min="7689" max="7689" width="9.140625" style="1" bestFit="1" customWidth="1"/>
    <col min="7690" max="7936" width="8.85546875" style="1"/>
    <col min="7937" max="7937" width="58.42578125" style="1" customWidth="1"/>
    <col min="7938" max="7938" width="6.7109375" style="1" customWidth="1"/>
    <col min="7939" max="7939" width="23.42578125" style="1" customWidth="1"/>
    <col min="7940" max="7940" width="14.140625" style="1" customWidth="1"/>
    <col min="7941" max="7941" width="11" style="1" customWidth="1"/>
    <col min="7942" max="7942" width="14" style="1" customWidth="1"/>
    <col min="7943" max="7944" width="8.85546875" style="1"/>
    <col min="7945" max="7945" width="9.140625" style="1" bestFit="1" customWidth="1"/>
    <col min="7946" max="8192" width="8.85546875" style="1"/>
    <col min="8193" max="8193" width="58.42578125" style="1" customWidth="1"/>
    <col min="8194" max="8194" width="6.7109375" style="1" customWidth="1"/>
    <col min="8195" max="8195" width="23.42578125" style="1" customWidth="1"/>
    <col min="8196" max="8196" width="14.140625" style="1" customWidth="1"/>
    <col min="8197" max="8197" width="11" style="1" customWidth="1"/>
    <col min="8198" max="8198" width="14" style="1" customWidth="1"/>
    <col min="8199" max="8200" width="8.85546875" style="1"/>
    <col min="8201" max="8201" width="9.140625" style="1" bestFit="1" customWidth="1"/>
    <col min="8202" max="8448" width="8.85546875" style="1"/>
    <col min="8449" max="8449" width="58.42578125" style="1" customWidth="1"/>
    <col min="8450" max="8450" width="6.7109375" style="1" customWidth="1"/>
    <col min="8451" max="8451" width="23.42578125" style="1" customWidth="1"/>
    <col min="8452" max="8452" width="14.140625" style="1" customWidth="1"/>
    <col min="8453" max="8453" width="11" style="1" customWidth="1"/>
    <col min="8454" max="8454" width="14" style="1" customWidth="1"/>
    <col min="8455" max="8456" width="8.85546875" style="1"/>
    <col min="8457" max="8457" width="9.140625" style="1" bestFit="1" customWidth="1"/>
    <col min="8458" max="8704" width="8.85546875" style="1"/>
    <col min="8705" max="8705" width="58.42578125" style="1" customWidth="1"/>
    <col min="8706" max="8706" width="6.7109375" style="1" customWidth="1"/>
    <col min="8707" max="8707" width="23.42578125" style="1" customWidth="1"/>
    <col min="8708" max="8708" width="14.140625" style="1" customWidth="1"/>
    <col min="8709" max="8709" width="11" style="1" customWidth="1"/>
    <col min="8710" max="8710" width="14" style="1" customWidth="1"/>
    <col min="8711" max="8712" width="8.85546875" style="1"/>
    <col min="8713" max="8713" width="9.140625" style="1" bestFit="1" customWidth="1"/>
    <col min="8714" max="8960" width="8.85546875" style="1"/>
    <col min="8961" max="8961" width="58.42578125" style="1" customWidth="1"/>
    <col min="8962" max="8962" width="6.7109375" style="1" customWidth="1"/>
    <col min="8963" max="8963" width="23.42578125" style="1" customWidth="1"/>
    <col min="8964" max="8964" width="14.140625" style="1" customWidth="1"/>
    <col min="8965" max="8965" width="11" style="1" customWidth="1"/>
    <col min="8966" max="8966" width="14" style="1" customWidth="1"/>
    <col min="8967" max="8968" width="8.85546875" style="1"/>
    <col min="8969" max="8969" width="9.140625" style="1" bestFit="1" customWidth="1"/>
    <col min="8970" max="9216" width="8.85546875" style="1"/>
    <col min="9217" max="9217" width="58.42578125" style="1" customWidth="1"/>
    <col min="9218" max="9218" width="6.7109375" style="1" customWidth="1"/>
    <col min="9219" max="9219" width="23.42578125" style="1" customWidth="1"/>
    <col min="9220" max="9220" width="14.140625" style="1" customWidth="1"/>
    <col min="9221" max="9221" width="11" style="1" customWidth="1"/>
    <col min="9222" max="9222" width="14" style="1" customWidth="1"/>
    <col min="9223" max="9224" width="8.85546875" style="1"/>
    <col min="9225" max="9225" width="9.140625" style="1" bestFit="1" customWidth="1"/>
    <col min="9226" max="9472" width="8.85546875" style="1"/>
    <col min="9473" max="9473" width="58.42578125" style="1" customWidth="1"/>
    <col min="9474" max="9474" width="6.7109375" style="1" customWidth="1"/>
    <col min="9475" max="9475" width="23.42578125" style="1" customWidth="1"/>
    <col min="9476" max="9476" width="14.140625" style="1" customWidth="1"/>
    <col min="9477" max="9477" width="11" style="1" customWidth="1"/>
    <col min="9478" max="9478" width="14" style="1" customWidth="1"/>
    <col min="9479" max="9480" width="8.85546875" style="1"/>
    <col min="9481" max="9481" width="9.140625" style="1" bestFit="1" customWidth="1"/>
    <col min="9482" max="9728" width="8.85546875" style="1"/>
    <col min="9729" max="9729" width="58.42578125" style="1" customWidth="1"/>
    <col min="9730" max="9730" width="6.7109375" style="1" customWidth="1"/>
    <col min="9731" max="9731" width="23.42578125" style="1" customWidth="1"/>
    <col min="9732" max="9732" width="14.140625" style="1" customWidth="1"/>
    <col min="9733" max="9733" width="11" style="1" customWidth="1"/>
    <col min="9734" max="9734" width="14" style="1" customWidth="1"/>
    <col min="9735" max="9736" width="8.85546875" style="1"/>
    <col min="9737" max="9737" width="9.140625" style="1" bestFit="1" customWidth="1"/>
    <col min="9738" max="9984" width="8.85546875" style="1"/>
    <col min="9985" max="9985" width="58.42578125" style="1" customWidth="1"/>
    <col min="9986" max="9986" width="6.7109375" style="1" customWidth="1"/>
    <col min="9987" max="9987" width="23.42578125" style="1" customWidth="1"/>
    <col min="9988" max="9988" width="14.140625" style="1" customWidth="1"/>
    <col min="9989" max="9989" width="11" style="1" customWidth="1"/>
    <col min="9990" max="9990" width="14" style="1" customWidth="1"/>
    <col min="9991" max="9992" width="8.85546875" style="1"/>
    <col min="9993" max="9993" width="9.140625" style="1" bestFit="1" customWidth="1"/>
    <col min="9994" max="10240" width="8.85546875" style="1"/>
    <col min="10241" max="10241" width="58.42578125" style="1" customWidth="1"/>
    <col min="10242" max="10242" width="6.7109375" style="1" customWidth="1"/>
    <col min="10243" max="10243" width="23.42578125" style="1" customWidth="1"/>
    <col min="10244" max="10244" width="14.140625" style="1" customWidth="1"/>
    <col min="10245" max="10245" width="11" style="1" customWidth="1"/>
    <col min="10246" max="10246" width="14" style="1" customWidth="1"/>
    <col min="10247" max="10248" width="8.85546875" style="1"/>
    <col min="10249" max="10249" width="9.140625" style="1" bestFit="1" customWidth="1"/>
    <col min="10250" max="10496" width="8.85546875" style="1"/>
    <col min="10497" max="10497" width="58.42578125" style="1" customWidth="1"/>
    <col min="10498" max="10498" width="6.7109375" style="1" customWidth="1"/>
    <col min="10499" max="10499" width="23.42578125" style="1" customWidth="1"/>
    <col min="10500" max="10500" width="14.140625" style="1" customWidth="1"/>
    <col min="10501" max="10501" width="11" style="1" customWidth="1"/>
    <col min="10502" max="10502" width="14" style="1" customWidth="1"/>
    <col min="10503" max="10504" width="8.85546875" style="1"/>
    <col min="10505" max="10505" width="9.140625" style="1" bestFit="1" customWidth="1"/>
    <col min="10506" max="10752" width="8.85546875" style="1"/>
    <col min="10753" max="10753" width="58.42578125" style="1" customWidth="1"/>
    <col min="10754" max="10754" width="6.7109375" style="1" customWidth="1"/>
    <col min="10755" max="10755" width="23.42578125" style="1" customWidth="1"/>
    <col min="10756" max="10756" width="14.140625" style="1" customWidth="1"/>
    <col min="10757" max="10757" width="11" style="1" customWidth="1"/>
    <col min="10758" max="10758" width="14" style="1" customWidth="1"/>
    <col min="10759" max="10760" width="8.85546875" style="1"/>
    <col min="10761" max="10761" width="9.140625" style="1" bestFit="1" customWidth="1"/>
    <col min="10762" max="11008" width="8.85546875" style="1"/>
    <col min="11009" max="11009" width="58.42578125" style="1" customWidth="1"/>
    <col min="11010" max="11010" width="6.7109375" style="1" customWidth="1"/>
    <col min="11011" max="11011" width="23.42578125" style="1" customWidth="1"/>
    <col min="11012" max="11012" width="14.140625" style="1" customWidth="1"/>
    <col min="11013" max="11013" width="11" style="1" customWidth="1"/>
    <col min="11014" max="11014" width="14" style="1" customWidth="1"/>
    <col min="11015" max="11016" width="8.85546875" style="1"/>
    <col min="11017" max="11017" width="9.140625" style="1" bestFit="1" customWidth="1"/>
    <col min="11018" max="11264" width="8.85546875" style="1"/>
    <col min="11265" max="11265" width="58.42578125" style="1" customWidth="1"/>
    <col min="11266" max="11266" width="6.7109375" style="1" customWidth="1"/>
    <col min="11267" max="11267" width="23.42578125" style="1" customWidth="1"/>
    <col min="11268" max="11268" width="14.140625" style="1" customWidth="1"/>
    <col min="11269" max="11269" width="11" style="1" customWidth="1"/>
    <col min="11270" max="11270" width="14" style="1" customWidth="1"/>
    <col min="11271" max="11272" width="8.85546875" style="1"/>
    <col min="11273" max="11273" width="9.140625" style="1" bestFit="1" customWidth="1"/>
    <col min="11274" max="11520" width="8.85546875" style="1"/>
    <col min="11521" max="11521" width="58.42578125" style="1" customWidth="1"/>
    <col min="11522" max="11522" width="6.7109375" style="1" customWidth="1"/>
    <col min="11523" max="11523" width="23.42578125" style="1" customWidth="1"/>
    <col min="11524" max="11524" width="14.140625" style="1" customWidth="1"/>
    <col min="11525" max="11525" width="11" style="1" customWidth="1"/>
    <col min="11526" max="11526" width="14" style="1" customWidth="1"/>
    <col min="11527" max="11528" width="8.85546875" style="1"/>
    <col min="11529" max="11529" width="9.140625" style="1" bestFit="1" customWidth="1"/>
    <col min="11530" max="11776" width="8.85546875" style="1"/>
    <col min="11777" max="11777" width="58.42578125" style="1" customWidth="1"/>
    <col min="11778" max="11778" width="6.7109375" style="1" customWidth="1"/>
    <col min="11779" max="11779" width="23.42578125" style="1" customWidth="1"/>
    <col min="11780" max="11780" width="14.140625" style="1" customWidth="1"/>
    <col min="11781" max="11781" width="11" style="1" customWidth="1"/>
    <col min="11782" max="11782" width="14" style="1" customWidth="1"/>
    <col min="11783" max="11784" width="8.85546875" style="1"/>
    <col min="11785" max="11785" width="9.140625" style="1" bestFit="1" customWidth="1"/>
    <col min="11786" max="12032" width="8.85546875" style="1"/>
    <col min="12033" max="12033" width="58.42578125" style="1" customWidth="1"/>
    <col min="12034" max="12034" width="6.7109375" style="1" customWidth="1"/>
    <col min="12035" max="12035" width="23.42578125" style="1" customWidth="1"/>
    <col min="12036" max="12036" width="14.140625" style="1" customWidth="1"/>
    <col min="12037" max="12037" width="11" style="1" customWidth="1"/>
    <col min="12038" max="12038" width="14" style="1" customWidth="1"/>
    <col min="12039" max="12040" width="8.85546875" style="1"/>
    <col min="12041" max="12041" width="9.140625" style="1" bestFit="1" customWidth="1"/>
    <col min="12042" max="12288" width="8.85546875" style="1"/>
    <col min="12289" max="12289" width="58.42578125" style="1" customWidth="1"/>
    <col min="12290" max="12290" width="6.7109375" style="1" customWidth="1"/>
    <col min="12291" max="12291" width="23.42578125" style="1" customWidth="1"/>
    <col min="12292" max="12292" width="14.140625" style="1" customWidth="1"/>
    <col min="12293" max="12293" width="11" style="1" customWidth="1"/>
    <col min="12294" max="12294" width="14" style="1" customWidth="1"/>
    <col min="12295" max="12296" width="8.85546875" style="1"/>
    <col min="12297" max="12297" width="9.140625" style="1" bestFit="1" customWidth="1"/>
    <col min="12298" max="12544" width="8.85546875" style="1"/>
    <col min="12545" max="12545" width="58.42578125" style="1" customWidth="1"/>
    <col min="12546" max="12546" width="6.7109375" style="1" customWidth="1"/>
    <col min="12547" max="12547" width="23.42578125" style="1" customWidth="1"/>
    <col min="12548" max="12548" width="14.140625" style="1" customWidth="1"/>
    <col min="12549" max="12549" width="11" style="1" customWidth="1"/>
    <col min="12550" max="12550" width="14" style="1" customWidth="1"/>
    <col min="12551" max="12552" width="8.85546875" style="1"/>
    <col min="12553" max="12553" width="9.140625" style="1" bestFit="1" customWidth="1"/>
    <col min="12554" max="12800" width="8.85546875" style="1"/>
    <col min="12801" max="12801" width="58.42578125" style="1" customWidth="1"/>
    <col min="12802" max="12802" width="6.7109375" style="1" customWidth="1"/>
    <col min="12803" max="12803" width="23.42578125" style="1" customWidth="1"/>
    <col min="12804" max="12804" width="14.140625" style="1" customWidth="1"/>
    <col min="12805" max="12805" width="11" style="1" customWidth="1"/>
    <col min="12806" max="12806" width="14" style="1" customWidth="1"/>
    <col min="12807" max="12808" width="8.85546875" style="1"/>
    <col min="12809" max="12809" width="9.140625" style="1" bestFit="1" customWidth="1"/>
    <col min="12810" max="13056" width="8.85546875" style="1"/>
    <col min="13057" max="13057" width="58.42578125" style="1" customWidth="1"/>
    <col min="13058" max="13058" width="6.7109375" style="1" customWidth="1"/>
    <col min="13059" max="13059" width="23.42578125" style="1" customWidth="1"/>
    <col min="13060" max="13060" width="14.140625" style="1" customWidth="1"/>
    <col min="13061" max="13061" width="11" style="1" customWidth="1"/>
    <col min="13062" max="13062" width="14" style="1" customWidth="1"/>
    <col min="13063" max="13064" width="8.85546875" style="1"/>
    <col min="13065" max="13065" width="9.140625" style="1" bestFit="1" customWidth="1"/>
    <col min="13066" max="13312" width="8.85546875" style="1"/>
    <col min="13313" max="13313" width="58.42578125" style="1" customWidth="1"/>
    <col min="13314" max="13314" width="6.7109375" style="1" customWidth="1"/>
    <col min="13315" max="13315" width="23.42578125" style="1" customWidth="1"/>
    <col min="13316" max="13316" width="14.140625" style="1" customWidth="1"/>
    <col min="13317" max="13317" width="11" style="1" customWidth="1"/>
    <col min="13318" max="13318" width="14" style="1" customWidth="1"/>
    <col min="13319" max="13320" width="8.85546875" style="1"/>
    <col min="13321" max="13321" width="9.140625" style="1" bestFit="1" customWidth="1"/>
    <col min="13322" max="13568" width="8.85546875" style="1"/>
    <col min="13569" max="13569" width="58.42578125" style="1" customWidth="1"/>
    <col min="13570" max="13570" width="6.7109375" style="1" customWidth="1"/>
    <col min="13571" max="13571" width="23.42578125" style="1" customWidth="1"/>
    <col min="13572" max="13572" width="14.140625" style="1" customWidth="1"/>
    <col min="13573" max="13573" width="11" style="1" customWidth="1"/>
    <col min="13574" max="13574" width="14" style="1" customWidth="1"/>
    <col min="13575" max="13576" width="8.85546875" style="1"/>
    <col min="13577" max="13577" width="9.140625" style="1" bestFit="1" customWidth="1"/>
    <col min="13578" max="13824" width="8.85546875" style="1"/>
    <col min="13825" max="13825" width="58.42578125" style="1" customWidth="1"/>
    <col min="13826" max="13826" width="6.7109375" style="1" customWidth="1"/>
    <col min="13827" max="13827" width="23.42578125" style="1" customWidth="1"/>
    <col min="13828" max="13828" width="14.140625" style="1" customWidth="1"/>
    <col min="13829" max="13829" width="11" style="1" customWidth="1"/>
    <col min="13830" max="13830" width="14" style="1" customWidth="1"/>
    <col min="13831" max="13832" width="8.85546875" style="1"/>
    <col min="13833" max="13833" width="9.140625" style="1" bestFit="1" customWidth="1"/>
    <col min="13834" max="14080" width="8.85546875" style="1"/>
    <col min="14081" max="14081" width="58.42578125" style="1" customWidth="1"/>
    <col min="14082" max="14082" width="6.7109375" style="1" customWidth="1"/>
    <col min="14083" max="14083" width="23.42578125" style="1" customWidth="1"/>
    <col min="14084" max="14084" width="14.140625" style="1" customWidth="1"/>
    <col min="14085" max="14085" width="11" style="1" customWidth="1"/>
    <col min="14086" max="14086" width="14" style="1" customWidth="1"/>
    <col min="14087" max="14088" width="8.85546875" style="1"/>
    <col min="14089" max="14089" width="9.140625" style="1" bestFit="1" customWidth="1"/>
    <col min="14090" max="14336" width="8.85546875" style="1"/>
    <col min="14337" max="14337" width="58.42578125" style="1" customWidth="1"/>
    <col min="14338" max="14338" width="6.7109375" style="1" customWidth="1"/>
    <col min="14339" max="14339" width="23.42578125" style="1" customWidth="1"/>
    <col min="14340" max="14340" width="14.140625" style="1" customWidth="1"/>
    <col min="14341" max="14341" width="11" style="1" customWidth="1"/>
    <col min="14342" max="14342" width="14" style="1" customWidth="1"/>
    <col min="14343" max="14344" width="8.85546875" style="1"/>
    <col min="14345" max="14345" width="9.140625" style="1" bestFit="1" customWidth="1"/>
    <col min="14346" max="14592" width="8.85546875" style="1"/>
    <col min="14593" max="14593" width="58.42578125" style="1" customWidth="1"/>
    <col min="14594" max="14594" width="6.7109375" style="1" customWidth="1"/>
    <col min="14595" max="14595" width="23.42578125" style="1" customWidth="1"/>
    <col min="14596" max="14596" width="14.140625" style="1" customWidth="1"/>
    <col min="14597" max="14597" width="11" style="1" customWidth="1"/>
    <col min="14598" max="14598" width="14" style="1" customWidth="1"/>
    <col min="14599" max="14600" width="8.85546875" style="1"/>
    <col min="14601" max="14601" width="9.140625" style="1" bestFit="1" customWidth="1"/>
    <col min="14602" max="14848" width="8.85546875" style="1"/>
    <col min="14849" max="14849" width="58.42578125" style="1" customWidth="1"/>
    <col min="14850" max="14850" width="6.7109375" style="1" customWidth="1"/>
    <col min="14851" max="14851" width="23.42578125" style="1" customWidth="1"/>
    <col min="14852" max="14852" width="14.140625" style="1" customWidth="1"/>
    <col min="14853" max="14853" width="11" style="1" customWidth="1"/>
    <col min="14854" max="14854" width="14" style="1" customWidth="1"/>
    <col min="14855" max="14856" width="8.85546875" style="1"/>
    <col min="14857" max="14857" width="9.140625" style="1" bestFit="1" customWidth="1"/>
    <col min="14858" max="15104" width="8.85546875" style="1"/>
    <col min="15105" max="15105" width="58.42578125" style="1" customWidth="1"/>
    <col min="15106" max="15106" width="6.7109375" style="1" customWidth="1"/>
    <col min="15107" max="15107" width="23.42578125" style="1" customWidth="1"/>
    <col min="15108" max="15108" width="14.140625" style="1" customWidth="1"/>
    <col min="15109" max="15109" width="11" style="1" customWidth="1"/>
    <col min="15110" max="15110" width="14" style="1" customWidth="1"/>
    <col min="15111" max="15112" width="8.85546875" style="1"/>
    <col min="15113" max="15113" width="9.140625" style="1" bestFit="1" customWidth="1"/>
    <col min="15114" max="15360" width="8.85546875" style="1"/>
    <col min="15361" max="15361" width="58.42578125" style="1" customWidth="1"/>
    <col min="15362" max="15362" width="6.7109375" style="1" customWidth="1"/>
    <col min="15363" max="15363" width="23.42578125" style="1" customWidth="1"/>
    <col min="15364" max="15364" width="14.140625" style="1" customWidth="1"/>
    <col min="15365" max="15365" width="11" style="1" customWidth="1"/>
    <col min="15366" max="15366" width="14" style="1" customWidth="1"/>
    <col min="15367" max="15368" width="8.85546875" style="1"/>
    <col min="15369" max="15369" width="9.140625" style="1" bestFit="1" customWidth="1"/>
    <col min="15370" max="15616" width="8.85546875" style="1"/>
    <col min="15617" max="15617" width="58.42578125" style="1" customWidth="1"/>
    <col min="15618" max="15618" width="6.7109375" style="1" customWidth="1"/>
    <col min="15619" max="15619" width="23.42578125" style="1" customWidth="1"/>
    <col min="15620" max="15620" width="14.140625" style="1" customWidth="1"/>
    <col min="15621" max="15621" width="11" style="1" customWidth="1"/>
    <col min="15622" max="15622" width="14" style="1" customWidth="1"/>
    <col min="15623" max="15624" width="8.85546875" style="1"/>
    <col min="15625" max="15625" width="9.140625" style="1" bestFit="1" customWidth="1"/>
    <col min="15626" max="15872" width="8.85546875" style="1"/>
    <col min="15873" max="15873" width="58.42578125" style="1" customWidth="1"/>
    <col min="15874" max="15874" width="6.7109375" style="1" customWidth="1"/>
    <col min="15875" max="15875" width="23.42578125" style="1" customWidth="1"/>
    <col min="15876" max="15876" width="14.140625" style="1" customWidth="1"/>
    <col min="15877" max="15877" width="11" style="1" customWidth="1"/>
    <col min="15878" max="15878" width="14" style="1" customWidth="1"/>
    <col min="15879" max="15880" width="8.85546875" style="1"/>
    <col min="15881" max="15881" width="9.140625" style="1" bestFit="1" customWidth="1"/>
    <col min="15882" max="16128" width="8.85546875" style="1"/>
    <col min="16129" max="16129" width="58.42578125" style="1" customWidth="1"/>
    <col min="16130" max="16130" width="6.7109375" style="1" customWidth="1"/>
    <col min="16131" max="16131" width="23.42578125" style="1" customWidth="1"/>
    <col min="16132" max="16132" width="14.140625" style="1" customWidth="1"/>
    <col min="16133" max="16133" width="11" style="1" customWidth="1"/>
    <col min="16134" max="16134" width="14" style="1" customWidth="1"/>
    <col min="16135" max="16136" width="8.85546875" style="1"/>
    <col min="16137" max="16137" width="9.140625" style="1" bestFit="1" customWidth="1"/>
    <col min="16138" max="16384" width="8.85546875" style="1"/>
  </cols>
  <sheetData>
    <row r="1" spans="1:9" ht="21.6" customHeight="1" thickBot="1" x14ac:dyDescent="0.25">
      <c r="A1" s="128" t="s">
        <v>0</v>
      </c>
      <c r="B1" s="128"/>
      <c r="C1" s="128"/>
      <c r="D1" s="128"/>
      <c r="E1" s="128"/>
      <c r="F1" s="128"/>
    </row>
    <row r="2" spans="1:9" ht="60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9" s="6" customFormat="1" ht="12" thickBot="1" x14ac:dyDescent="0.25">
      <c r="A3" s="4">
        <v>1</v>
      </c>
      <c r="B3" s="4">
        <v>2</v>
      </c>
      <c r="C3" s="4">
        <v>3</v>
      </c>
      <c r="D3" s="5" t="s">
        <v>7</v>
      </c>
      <c r="E3" s="5" t="s">
        <v>8</v>
      </c>
      <c r="F3" s="4" t="s">
        <v>9</v>
      </c>
    </row>
    <row r="4" spans="1:9" ht="17.25" customHeight="1" x14ac:dyDescent="0.2">
      <c r="A4" s="7" t="s">
        <v>10</v>
      </c>
      <c r="B4" s="8">
        <v>200</v>
      </c>
      <c r="C4" s="9" t="s">
        <v>11</v>
      </c>
      <c r="D4" s="10">
        <f>D6+D108+D121+D136+D158+D185+D197</f>
        <v>11663000</v>
      </c>
      <c r="E4" s="10">
        <f>E6+E108+E121+E136+E158+E185+E197</f>
        <v>7702468.9700000007</v>
      </c>
      <c r="F4" s="11">
        <f t="shared" ref="F4:F176" si="0">D4-E4</f>
        <v>3960531.0299999993</v>
      </c>
      <c r="H4" s="12"/>
    </row>
    <row r="5" spans="1:9" x14ac:dyDescent="0.2">
      <c r="A5" s="13" t="s">
        <v>12</v>
      </c>
      <c r="B5" s="14"/>
      <c r="C5" s="15"/>
      <c r="D5" s="16"/>
      <c r="E5" s="16"/>
      <c r="F5" s="17"/>
      <c r="H5" s="12"/>
    </row>
    <row r="6" spans="1:9" ht="12.75" x14ac:dyDescent="0.2">
      <c r="A6" s="18" t="s">
        <v>13</v>
      </c>
      <c r="B6" s="19">
        <v>200</v>
      </c>
      <c r="C6" s="20" t="s">
        <v>14</v>
      </c>
      <c r="D6" s="21">
        <f>D7+D20+D85+D93</f>
        <v>4772900</v>
      </c>
      <c r="E6" s="21">
        <f>E7+E20+E85+E93</f>
        <v>3271574.0200000005</v>
      </c>
      <c r="F6" s="11">
        <f t="shared" si="0"/>
        <v>1501325.9799999995</v>
      </c>
      <c r="H6" s="22"/>
      <c r="I6" s="12"/>
    </row>
    <row r="7" spans="1:9" ht="22.5" x14ac:dyDescent="0.2">
      <c r="A7" s="18" t="s">
        <v>15</v>
      </c>
      <c r="B7" s="19">
        <v>200</v>
      </c>
      <c r="C7" s="23" t="s">
        <v>16</v>
      </c>
      <c r="D7" s="24">
        <f t="shared" ref="D7:E10" si="1">D8</f>
        <v>683500</v>
      </c>
      <c r="E7" s="24">
        <f t="shared" si="1"/>
        <v>341287.49000000005</v>
      </c>
      <c r="F7" s="25">
        <f t="shared" si="0"/>
        <v>342212.50999999995</v>
      </c>
      <c r="H7" s="12"/>
    </row>
    <row r="8" spans="1:9" ht="33.75" x14ac:dyDescent="0.2">
      <c r="A8" s="18" t="s">
        <v>17</v>
      </c>
      <c r="B8" s="19">
        <v>200</v>
      </c>
      <c r="C8" s="26" t="s">
        <v>18</v>
      </c>
      <c r="D8" s="27">
        <f>D10</f>
        <v>683500</v>
      </c>
      <c r="E8" s="27">
        <f>E10</f>
        <v>341287.49000000005</v>
      </c>
      <c r="F8" s="17">
        <f t="shared" si="0"/>
        <v>342212.50999999995</v>
      </c>
      <c r="H8" s="12"/>
    </row>
    <row r="9" spans="1:9" x14ac:dyDescent="0.2">
      <c r="A9" s="18" t="s">
        <v>19</v>
      </c>
      <c r="B9" s="19">
        <v>200</v>
      </c>
      <c r="C9" s="26" t="s">
        <v>20</v>
      </c>
      <c r="D9" s="27">
        <f>D10</f>
        <v>683500</v>
      </c>
      <c r="E9" s="27">
        <f>E10</f>
        <v>341287.49000000005</v>
      </c>
      <c r="F9" s="17">
        <f t="shared" si="0"/>
        <v>342212.50999999995</v>
      </c>
      <c r="H9" s="12"/>
    </row>
    <row r="10" spans="1:9" ht="48" customHeight="1" x14ac:dyDescent="0.2">
      <c r="A10" s="18" t="s">
        <v>21</v>
      </c>
      <c r="B10" s="19">
        <v>200</v>
      </c>
      <c r="C10" s="26" t="s">
        <v>22</v>
      </c>
      <c r="D10" s="27">
        <f t="shared" si="1"/>
        <v>683500</v>
      </c>
      <c r="E10" s="27">
        <f t="shared" si="1"/>
        <v>341287.49000000005</v>
      </c>
      <c r="F10" s="17">
        <f t="shared" si="0"/>
        <v>342212.50999999995</v>
      </c>
      <c r="H10" s="12"/>
    </row>
    <row r="11" spans="1:9" ht="27.75" customHeight="1" x14ac:dyDescent="0.2">
      <c r="A11" s="18" t="s">
        <v>23</v>
      </c>
      <c r="B11" s="19">
        <v>200</v>
      </c>
      <c r="C11" s="26" t="s">
        <v>24</v>
      </c>
      <c r="D11" s="27">
        <f>D12+D16</f>
        <v>683500</v>
      </c>
      <c r="E11" s="27">
        <f>E12+E16</f>
        <v>341287.49000000005</v>
      </c>
      <c r="F11" s="17">
        <f t="shared" si="0"/>
        <v>342212.50999999995</v>
      </c>
      <c r="H11" s="12"/>
    </row>
    <row r="12" spans="1:9" ht="13.15" customHeight="1" x14ac:dyDescent="0.2">
      <c r="A12" s="28" t="s">
        <v>25</v>
      </c>
      <c r="B12" s="29">
        <v>200</v>
      </c>
      <c r="C12" s="30" t="s">
        <v>26</v>
      </c>
      <c r="D12" s="27">
        <f>D13</f>
        <v>658500</v>
      </c>
      <c r="E12" s="27">
        <f>E13</f>
        <v>318856.28000000003</v>
      </c>
      <c r="F12" s="17">
        <f t="shared" si="0"/>
        <v>339643.72</v>
      </c>
      <c r="H12" s="12"/>
    </row>
    <row r="13" spans="1:9" ht="12.6" customHeight="1" x14ac:dyDescent="0.2">
      <c r="A13" s="18" t="s">
        <v>27</v>
      </c>
      <c r="B13" s="19">
        <v>200</v>
      </c>
      <c r="C13" s="26" t="s">
        <v>28</v>
      </c>
      <c r="D13" s="31">
        <f>D14+D15</f>
        <v>658500</v>
      </c>
      <c r="E13" s="31">
        <f>E14+E15</f>
        <v>318856.28000000003</v>
      </c>
      <c r="F13" s="17">
        <f t="shared" si="0"/>
        <v>339643.72</v>
      </c>
      <c r="H13" s="12"/>
    </row>
    <row r="14" spans="1:9" x14ac:dyDescent="0.2">
      <c r="A14" s="32" t="s">
        <v>29</v>
      </c>
      <c r="B14" s="19">
        <v>200</v>
      </c>
      <c r="C14" s="26" t="s">
        <v>30</v>
      </c>
      <c r="D14" s="33">
        <f>'[1]124_2'!D8</f>
        <v>499900</v>
      </c>
      <c r="E14" s="33">
        <f>'[1]124_2'!E8</f>
        <v>245001.51</v>
      </c>
      <c r="F14" s="17">
        <f t="shared" si="0"/>
        <v>254898.49</v>
      </c>
      <c r="H14" s="12"/>
    </row>
    <row r="15" spans="1:9" x14ac:dyDescent="0.2">
      <c r="A15" s="32" t="s">
        <v>31</v>
      </c>
      <c r="B15" s="19">
        <v>200</v>
      </c>
      <c r="C15" s="26" t="s">
        <v>32</v>
      </c>
      <c r="D15" s="33">
        <f>'[1]124_2'!D9</f>
        <v>158600</v>
      </c>
      <c r="E15" s="33">
        <f>'[1]124_2'!E9</f>
        <v>73854.77</v>
      </c>
      <c r="F15" s="17">
        <f t="shared" si="0"/>
        <v>84745.23</v>
      </c>
      <c r="H15" s="12"/>
    </row>
    <row r="16" spans="1:9" x14ac:dyDescent="0.2">
      <c r="A16" s="32" t="s">
        <v>33</v>
      </c>
      <c r="B16" s="19">
        <v>200</v>
      </c>
      <c r="C16" s="26" t="s">
        <v>34</v>
      </c>
      <c r="D16" s="33">
        <f>D17</f>
        <v>25000</v>
      </c>
      <c r="E16" s="33">
        <f>E17</f>
        <v>22431.21</v>
      </c>
      <c r="F16" s="17">
        <f t="shared" si="0"/>
        <v>2568.7900000000009</v>
      </c>
      <c r="H16" s="12"/>
    </row>
    <row r="17" spans="1:8" x14ac:dyDescent="0.2">
      <c r="A17" s="32" t="s">
        <v>27</v>
      </c>
      <c r="B17" s="19">
        <v>200</v>
      </c>
      <c r="C17" s="26" t="s">
        <v>35</v>
      </c>
      <c r="D17" s="33">
        <f>D18+D19</f>
        <v>25000</v>
      </c>
      <c r="E17" s="33">
        <f>E18+E19</f>
        <v>22431.21</v>
      </c>
      <c r="F17" s="17">
        <f t="shared" si="0"/>
        <v>2568.7900000000009</v>
      </c>
      <c r="H17" s="12"/>
    </row>
    <row r="18" spans="1:8" ht="16.5" customHeight="1" x14ac:dyDescent="0.2">
      <c r="A18" s="32" t="s">
        <v>36</v>
      </c>
      <c r="B18" s="19">
        <v>200</v>
      </c>
      <c r="C18" s="26" t="s">
        <v>37</v>
      </c>
      <c r="D18" s="33">
        <f>'[1]124_2'!D10</f>
        <v>19200</v>
      </c>
      <c r="E18" s="33">
        <f>'[1]124_2'!E10</f>
        <v>16651</v>
      </c>
      <c r="F18" s="17">
        <f t="shared" si="0"/>
        <v>2549</v>
      </c>
      <c r="H18" s="12"/>
    </row>
    <row r="19" spans="1:8" ht="13.5" customHeight="1" x14ac:dyDescent="0.2">
      <c r="A19" s="32" t="s">
        <v>31</v>
      </c>
      <c r="B19" s="19">
        <v>200</v>
      </c>
      <c r="C19" s="26" t="s">
        <v>38</v>
      </c>
      <c r="D19" s="33">
        <f>'[1]124_2'!D11</f>
        <v>5800</v>
      </c>
      <c r="E19" s="33">
        <f>'[1]124_2'!E11</f>
        <v>5780.21</v>
      </c>
      <c r="F19" s="17">
        <f t="shared" si="0"/>
        <v>19.789999999999964</v>
      </c>
      <c r="H19" s="12"/>
    </row>
    <row r="20" spans="1:8" ht="39" customHeight="1" x14ac:dyDescent="0.2">
      <c r="A20" s="18" t="s">
        <v>39</v>
      </c>
      <c r="B20" s="19">
        <v>200</v>
      </c>
      <c r="C20" s="20" t="s">
        <v>40</v>
      </c>
      <c r="D20" s="21">
        <f>D21+D70</f>
        <v>3792800</v>
      </c>
      <c r="E20" s="21">
        <f>E21+E70</f>
        <v>2652686.5300000003</v>
      </c>
      <c r="F20" s="11">
        <f t="shared" si="0"/>
        <v>1140113.4699999997</v>
      </c>
      <c r="H20" s="12"/>
    </row>
    <row r="21" spans="1:8" ht="33.75" x14ac:dyDescent="0.2">
      <c r="A21" s="18" t="s">
        <v>17</v>
      </c>
      <c r="B21" s="19">
        <v>200</v>
      </c>
      <c r="C21" s="26" t="s">
        <v>41</v>
      </c>
      <c r="D21" s="31">
        <f>D22</f>
        <v>3712400</v>
      </c>
      <c r="E21" s="31">
        <f>E22</f>
        <v>2597686.5300000003</v>
      </c>
      <c r="F21" s="17">
        <f t="shared" si="0"/>
        <v>1114713.4699999997</v>
      </c>
      <c r="H21" s="12"/>
    </row>
    <row r="22" spans="1:8" ht="12" customHeight="1" x14ac:dyDescent="0.2">
      <c r="A22" s="18" t="s">
        <v>42</v>
      </c>
      <c r="B22" s="19">
        <v>200</v>
      </c>
      <c r="C22" s="26" t="s">
        <v>43</v>
      </c>
      <c r="D22" s="31">
        <f>D23+D33+D50</f>
        <v>3712400</v>
      </c>
      <c r="E22" s="31">
        <f>E23+E33+E50</f>
        <v>2597686.5300000003</v>
      </c>
      <c r="F22" s="17">
        <f t="shared" si="0"/>
        <v>1114713.4699999997</v>
      </c>
      <c r="H22" s="12"/>
    </row>
    <row r="23" spans="1:8" ht="45" x14ac:dyDescent="0.2">
      <c r="A23" s="18" t="s">
        <v>21</v>
      </c>
      <c r="B23" s="19">
        <v>200</v>
      </c>
      <c r="C23" s="26" t="s">
        <v>44</v>
      </c>
      <c r="D23" s="31">
        <f>D24</f>
        <v>2514400</v>
      </c>
      <c r="E23" s="31">
        <f>E24</f>
        <v>1555418.24</v>
      </c>
      <c r="F23" s="17">
        <f t="shared" si="0"/>
        <v>958981.76</v>
      </c>
      <c r="H23" s="12"/>
    </row>
    <row r="24" spans="1:8" ht="22.5" x14ac:dyDescent="0.2">
      <c r="A24" s="18" t="s">
        <v>23</v>
      </c>
      <c r="B24" s="19">
        <v>200</v>
      </c>
      <c r="C24" s="26" t="s">
        <v>45</v>
      </c>
      <c r="D24" s="31">
        <f>D25+D29</f>
        <v>2514400</v>
      </c>
      <c r="E24" s="31">
        <f>E25+E29</f>
        <v>1555418.24</v>
      </c>
      <c r="F24" s="17">
        <f t="shared" si="0"/>
        <v>958981.76</v>
      </c>
      <c r="H24" s="12"/>
    </row>
    <row r="25" spans="1:8" s="34" customFormat="1" x14ac:dyDescent="0.2">
      <c r="A25" s="28" t="s">
        <v>25</v>
      </c>
      <c r="B25" s="19">
        <v>200</v>
      </c>
      <c r="C25" s="26" t="s">
        <v>46</v>
      </c>
      <c r="D25" s="31">
        <f>D26</f>
        <v>2429900</v>
      </c>
      <c r="E25" s="31">
        <f>E26</f>
        <v>1537482.77</v>
      </c>
      <c r="F25" s="17">
        <f t="shared" si="0"/>
        <v>892417.23</v>
      </c>
      <c r="H25" s="35"/>
    </row>
    <row r="26" spans="1:8" s="34" customFormat="1" x14ac:dyDescent="0.2">
      <c r="A26" s="18" t="s">
        <v>27</v>
      </c>
      <c r="B26" s="19">
        <v>200</v>
      </c>
      <c r="C26" s="26" t="s">
        <v>47</v>
      </c>
      <c r="D26" s="31">
        <f>D27+D28</f>
        <v>2429900</v>
      </c>
      <c r="E26" s="31">
        <f>E27+E28</f>
        <v>1537482.77</v>
      </c>
      <c r="F26" s="17">
        <f t="shared" si="0"/>
        <v>892417.23</v>
      </c>
      <c r="H26" s="35"/>
    </row>
    <row r="27" spans="1:8" s="34" customFormat="1" x14ac:dyDescent="0.2">
      <c r="A27" s="32" t="s">
        <v>29</v>
      </c>
      <c r="B27" s="19">
        <v>200</v>
      </c>
      <c r="C27" s="26" t="s">
        <v>48</v>
      </c>
      <c r="D27" s="33">
        <f>'[1]124_2'!D12</f>
        <v>1850100</v>
      </c>
      <c r="E27" s="33">
        <f>'[1]124_2'!E12</f>
        <v>1220223.79</v>
      </c>
      <c r="F27" s="17">
        <f t="shared" si="0"/>
        <v>629876.21</v>
      </c>
      <c r="H27" s="35"/>
    </row>
    <row r="28" spans="1:8" s="34" customFormat="1" x14ac:dyDescent="0.2">
      <c r="A28" s="32" t="s">
        <v>31</v>
      </c>
      <c r="B28" s="19">
        <v>200</v>
      </c>
      <c r="C28" s="26" t="s">
        <v>49</v>
      </c>
      <c r="D28" s="33">
        <f>'[1]124_2'!D13</f>
        <v>579800</v>
      </c>
      <c r="E28" s="33">
        <f>'[1]124_2'!E13</f>
        <v>317258.98</v>
      </c>
      <c r="F28" s="17">
        <f t="shared" si="0"/>
        <v>262541.02</v>
      </c>
      <c r="H28" s="35"/>
    </row>
    <row r="29" spans="1:8" s="34" customFormat="1" x14ac:dyDescent="0.2">
      <c r="A29" s="32" t="s">
        <v>33</v>
      </c>
      <c r="B29" s="19">
        <v>200</v>
      </c>
      <c r="C29" s="26" t="s">
        <v>50</v>
      </c>
      <c r="D29" s="33">
        <f>D30</f>
        <v>84500</v>
      </c>
      <c r="E29" s="33">
        <f>E30</f>
        <v>17935.47</v>
      </c>
      <c r="F29" s="17">
        <f t="shared" si="0"/>
        <v>66564.53</v>
      </c>
      <c r="H29" s="35"/>
    </row>
    <row r="30" spans="1:8" s="34" customFormat="1" x14ac:dyDescent="0.2">
      <c r="A30" s="32" t="s">
        <v>27</v>
      </c>
      <c r="B30" s="19">
        <v>200</v>
      </c>
      <c r="C30" s="26" t="s">
        <v>51</v>
      </c>
      <c r="D30" s="33">
        <f>D31+D32</f>
        <v>84500</v>
      </c>
      <c r="E30" s="33">
        <f>E31+E32</f>
        <v>17935.47</v>
      </c>
      <c r="F30" s="17">
        <f t="shared" si="0"/>
        <v>66564.53</v>
      </c>
      <c r="H30" s="35"/>
    </row>
    <row r="31" spans="1:8" s="34" customFormat="1" x14ac:dyDescent="0.2">
      <c r="A31" s="32" t="s">
        <v>36</v>
      </c>
      <c r="B31" s="19">
        <v>200</v>
      </c>
      <c r="C31" s="26" t="s">
        <v>52</v>
      </c>
      <c r="D31" s="33">
        <f>'[1]124_2'!D14</f>
        <v>64900</v>
      </c>
      <c r="E31" s="33">
        <f>'[1]124_2'!E14</f>
        <v>12671.68</v>
      </c>
      <c r="F31" s="17">
        <f t="shared" si="0"/>
        <v>52228.32</v>
      </c>
      <c r="H31" s="35"/>
    </row>
    <row r="32" spans="1:8" s="34" customFormat="1" x14ac:dyDescent="0.2">
      <c r="A32" s="32" t="s">
        <v>31</v>
      </c>
      <c r="B32" s="19">
        <v>200</v>
      </c>
      <c r="C32" s="26" t="s">
        <v>53</v>
      </c>
      <c r="D32" s="33">
        <f>'[1]124_2'!D15</f>
        <v>19600</v>
      </c>
      <c r="E32" s="33">
        <f>'[1]124_2'!E15</f>
        <v>5263.79</v>
      </c>
      <c r="F32" s="17">
        <f t="shared" si="0"/>
        <v>14336.21</v>
      </c>
      <c r="H32" s="35"/>
    </row>
    <row r="33" spans="1:8" s="34" customFormat="1" ht="22.5" x14ac:dyDescent="0.2">
      <c r="A33" s="32" t="s">
        <v>54</v>
      </c>
      <c r="B33" s="19">
        <v>200</v>
      </c>
      <c r="C33" s="26" t="s">
        <v>55</v>
      </c>
      <c r="D33" s="33">
        <f>D34</f>
        <v>1181800</v>
      </c>
      <c r="E33" s="33">
        <f>E34</f>
        <v>1026698.29</v>
      </c>
      <c r="F33" s="17">
        <f t="shared" si="0"/>
        <v>155101.70999999996</v>
      </c>
      <c r="H33" s="35"/>
    </row>
    <row r="34" spans="1:8" s="34" customFormat="1" ht="22.5" x14ac:dyDescent="0.2">
      <c r="A34" s="32" t="s">
        <v>56</v>
      </c>
      <c r="B34" s="19">
        <v>200</v>
      </c>
      <c r="C34" s="26" t="s">
        <v>57</v>
      </c>
      <c r="D34" s="33">
        <f>D35+D40</f>
        <v>1181800</v>
      </c>
      <c r="E34" s="33">
        <f>E35+E40</f>
        <v>1026698.29</v>
      </c>
      <c r="F34" s="17">
        <f t="shared" si="0"/>
        <v>155101.70999999996</v>
      </c>
      <c r="H34" s="35"/>
    </row>
    <row r="35" spans="1:8" s="34" customFormat="1" ht="22.5" x14ac:dyDescent="0.2">
      <c r="A35" s="32" t="s">
        <v>58</v>
      </c>
      <c r="B35" s="19">
        <v>200</v>
      </c>
      <c r="C35" s="26" t="s">
        <v>59</v>
      </c>
      <c r="D35" s="33">
        <f>D36</f>
        <v>150400</v>
      </c>
      <c r="E35" s="36">
        <f>E36</f>
        <v>134016.09</v>
      </c>
      <c r="F35" s="17">
        <f t="shared" si="0"/>
        <v>16383.910000000003</v>
      </c>
      <c r="H35" s="35"/>
    </row>
    <row r="36" spans="1:8" s="34" customFormat="1" x14ac:dyDescent="0.2">
      <c r="A36" s="32" t="s">
        <v>60</v>
      </c>
      <c r="B36" s="19">
        <v>200</v>
      </c>
      <c r="C36" s="26" t="s">
        <v>61</v>
      </c>
      <c r="D36" s="31">
        <f>D39+D37+D38</f>
        <v>150400</v>
      </c>
      <c r="E36" s="31">
        <f>E39+E37+E38</f>
        <v>134016.09</v>
      </c>
      <c r="F36" s="17">
        <f t="shared" si="0"/>
        <v>16383.910000000003</v>
      </c>
      <c r="H36" s="35"/>
    </row>
    <row r="37" spans="1:8" s="34" customFormat="1" x14ac:dyDescent="0.2">
      <c r="A37" s="32" t="s">
        <v>62</v>
      </c>
      <c r="B37" s="19">
        <v>200</v>
      </c>
      <c r="C37" s="26" t="s">
        <v>63</v>
      </c>
      <c r="D37" s="31">
        <f>'[1]124_2'!D16</f>
        <v>37000</v>
      </c>
      <c r="E37" s="31">
        <f>'[1]124_2'!E16</f>
        <v>33429.050000000003</v>
      </c>
      <c r="F37" s="17">
        <f t="shared" si="0"/>
        <v>3570.9499999999971</v>
      </c>
      <c r="H37" s="35"/>
    </row>
    <row r="38" spans="1:8" s="34" customFormat="1" x14ac:dyDescent="0.2">
      <c r="A38" s="32" t="s">
        <v>64</v>
      </c>
      <c r="B38" s="19">
        <v>200</v>
      </c>
      <c r="C38" s="26" t="s">
        <v>65</v>
      </c>
      <c r="D38" s="31">
        <v>14500</v>
      </c>
      <c r="E38" s="31">
        <v>14500</v>
      </c>
      <c r="F38" s="17"/>
      <c r="H38" s="35"/>
    </row>
    <row r="39" spans="1:8" s="34" customFormat="1" ht="15" customHeight="1" x14ac:dyDescent="0.2">
      <c r="A39" s="32" t="s">
        <v>66</v>
      </c>
      <c r="B39" s="19">
        <v>200</v>
      </c>
      <c r="C39" s="26" t="s">
        <v>67</v>
      </c>
      <c r="D39" s="33">
        <f>'[1]124_2'!D18</f>
        <v>98900</v>
      </c>
      <c r="E39" s="33">
        <f>'[1]124_2'!E18</f>
        <v>86087.039999999994</v>
      </c>
      <c r="F39" s="17">
        <f t="shared" si="0"/>
        <v>12812.960000000006</v>
      </c>
      <c r="H39" s="35"/>
    </row>
    <row r="40" spans="1:8" s="34" customFormat="1" ht="28.5" customHeight="1" x14ac:dyDescent="0.2">
      <c r="A40" s="32" t="s">
        <v>68</v>
      </c>
      <c r="B40" s="19">
        <v>200</v>
      </c>
      <c r="C40" s="26" t="s">
        <v>69</v>
      </c>
      <c r="D40" s="33">
        <f>D41+D47</f>
        <v>1031400</v>
      </c>
      <c r="E40" s="37">
        <f>E41+E47</f>
        <v>892682.20000000007</v>
      </c>
      <c r="F40" s="17">
        <f t="shared" si="0"/>
        <v>138717.79999999993</v>
      </c>
      <c r="H40" s="35"/>
    </row>
    <row r="41" spans="1:8" s="34" customFormat="1" ht="17.25" customHeight="1" x14ac:dyDescent="0.2">
      <c r="A41" s="32" t="s">
        <v>60</v>
      </c>
      <c r="B41" s="19">
        <v>200</v>
      </c>
      <c r="C41" s="26" t="s">
        <v>70</v>
      </c>
      <c r="D41" s="33">
        <f>D42+D44+D45+D46+D43</f>
        <v>427900</v>
      </c>
      <c r="E41" s="33">
        <f>E42+E44+E45+E46+E43</f>
        <v>318000.42000000004</v>
      </c>
      <c r="F41" s="17">
        <f t="shared" si="0"/>
        <v>109899.57999999996</v>
      </c>
      <c r="H41" s="35"/>
    </row>
    <row r="42" spans="1:8" s="34" customFormat="1" ht="25.5" customHeight="1" x14ac:dyDescent="0.2">
      <c r="A42" s="32" t="s">
        <v>62</v>
      </c>
      <c r="B42" s="19">
        <v>200</v>
      </c>
      <c r="C42" s="26" t="s">
        <v>71</v>
      </c>
      <c r="D42" s="33">
        <f>'[1]124_2'!D20</f>
        <v>16500</v>
      </c>
      <c r="E42" s="33">
        <f>'[1]124_2'!E20</f>
        <v>715.1</v>
      </c>
      <c r="F42" s="17">
        <f t="shared" si="0"/>
        <v>15784.9</v>
      </c>
      <c r="H42" s="35"/>
    </row>
    <row r="43" spans="1:8" s="34" customFormat="1" ht="25.5" customHeight="1" x14ac:dyDescent="0.2">
      <c r="A43" s="32" t="s">
        <v>72</v>
      </c>
      <c r="B43" s="19">
        <v>200</v>
      </c>
      <c r="C43" s="26" t="s">
        <v>73</v>
      </c>
      <c r="D43" s="33">
        <f>'[1]124_2'!D22</f>
        <v>17900</v>
      </c>
      <c r="E43" s="33">
        <f>'[1]124_2'!E22</f>
        <v>17886</v>
      </c>
      <c r="F43" s="17">
        <f t="shared" si="0"/>
        <v>14</v>
      </c>
      <c r="H43" s="35"/>
    </row>
    <row r="44" spans="1:8" s="34" customFormat="1" x14ac:dyDescent="0.2">
      <c r="A44" s="32" t="s">
        <v>74</v>
      </c>
      <c r="B44" s="19">
        <v>200</v>
      </c>
      <c r="C44" s="26" t="s">
        <v>75</v>
      </c>
      <c r="D44" s="33">
        <f>'[1]124_2'!D23</f>
        <v>76100</v>
      </c>
      <c r="E44" s="38">
        <f>'[1]124_2'!E23</f>
        <v>28316</v>
      </c>
      <c r="F44" s="17">
        <f t="shared" si="0"/>
        <v>47784</v>
      </c>
      <c r="H44" s="35"/>
    </row>
    <row r="45" spans="1:8" s="34" customFormat="1" x14ac:dyDescent="0.2">
      <c r="A45" s="32" t="s">
        <v>64</v>
      </c>
      <c r="B45" s="19">
        <v>200</v>
      </c>
      <c r="C45" s="26" t="s">
        <v>76</v>
      </c>
      <c r="D45" s="33">
        <f>'[1]124_2'!D24</f>
        <v>218800</v>
      </c>
      <c r="E45" s="38">
        <f>'[1]124_2'!E24</f>
        <v>193030</v>
      </c>
      <c r="F45" s="17">
        <f t="shared" si="0"/>
        <v>25770</v>
      </c>
      <c r="H45" s="35"/>
    </row>
    <row r="46" spans="1:8" s="34" customFormat="1" ht="14.25" customHeight="1" x14ac:dyDescent="0.2">
      <c r="A46" s="32" t="s">
        <v>66</v>
      </c>
      <c r="B46" s="19">
        <v>200</v>
      </c>
      <c r="C46" s="26" t="s">
        <v>77</v>
      </c>
      <c r="D46" s="33">
        <f>'[1]124_2'!D25</f>
        <v>98600</v>
      </c>
      <c r="E46" s="38">
        <f>'[1]124_2'!E25</f>
        <v>78053.320000000007</v>
      </c>
      <c r="F46" s="17">
        <f t="shared" si="0"/>
        <v>20546.679999999993</v>
      </c>
      <c r="H46" s="35"/>
    </row>
    <row r="47" spans="1:8" ht="12" customHeight="1" x14ac:dyDescent="0.2">
      <c r="A47" s="32" t="s">
        <v>78</v>
      </c>
      <c r="B47" s="19">
        <v>200</v>
      </c>
      <c r="C47" s="26" t="s">
        <v>79</v>
      </c>
      <c r="D47" s="33">
        <f>D48+D49</f>
        <v>603500</v>
      </c>
      <c r="E47" s="33">
        <f>E48+E49</f>
        <v>574681.78</v>
      </c>
      <c r="F47" s="17">
        <f t="shared" si="0"/>
        <v>28818.219999999972</v>
      </c>
      <c r="H47" s="12"/>
    </row>
    <row r="48" spans="1:8" ht="13.5" customHeight="1" x14ac:dyDescent="0.2">
      <c r="A48" s="32" t="s">
        <v>80</v>
      </c>
      <c r="B48" s="19">
        <v>200</v>
      </c>
      <c r="C48" s="26" t="s">
        <v>81</v>
      </c>
      <c r="D48" s="33">
        <f>'[1]124_2'!D27</f>
        <v>113700</v>
      </c>
      <c r="E48" s="33">
        <f>'[1]124_2'!E27</f>
        <v>113700</v>
      </c>
      <c r="F48" s="17">
        <f t="shared" si="0"/>
        <v>0</v>
      </c>
      <c r="H48" s="12"/>
    </row>
    <row r="49" spans="1:8" ht="14.25" customHeight="1" x14ac:dyDescent="0.2">
      <c r="A49" s="32" t="s">
        <v>82</v>
      </c>
      <c r="B49" s="19">
        <v>200</v>
      </c>
      <c r="C49" s="26" t="s">
        <v>83</v>
      </c>
      <c r="D49" s="33">
        <f>'[1]124_2'!D28</f>
        <v>489800</v>
      </c>
      <c r="E49" s="33">
        <f>'[1]124_2'!E28</f>
        <v>460981.78</v>
      </c>
      <c r="F49" s="17">
        <f t="shared" si="0"/>
        <v>28818.219999999972</v>
      </c>
      <c r="H49" s="12"/>
    </row>
    <row r="50" spans="1:8" ht="21" customHeight="1" x14ac:dyDescent="0.2">
      <c r="A50" s="32" t="s">
        <v>84</v>
      </c>
      <c r="B50" s="19">
        <v>200</v>
      </c>
      <c r="C50" s="26" t="s">
        <v>85</v>
      </c>
      <c r="D50" s="33">
        <f t="shared" ref="D50:E52" si="2">D51</f>
        <v>16200</v>
      </c>
      <c r="E50" s="33">
        <f t="shared" si="2"/>
        <v>15570</v>
      </c>
      <c r="F50" s="17">
        <f t="shared" si="0"/>
        <v>630</v>
      </c>
      <c r="H50" s="12"/>
    </row>
    <row r="51" spans="1:8" ht="21" customHeight="1" x14ac:dyDescent="0.2">
      <c r="A51" s="18" t="s">
        <v>86</v>
      </c>
      <c r="B51" s="19">
        <v>200</v>
      </c>
      <c r="C51" s="26" t="s">
        <v>87</v>
      </c>
      <c r="D51" s="39">
        <f>D52+D68</f>
        <v>16200</v>
      </c>
      <c r="E51" s="39">
        <f>E52+E68</f>
        <v>15570</v>
      </c>
      <c r="F51" s="39">
        <f>F52+F68</f>
        <v>630</v>
      </c>
      <c r="H51" s="12"/>
    </row>
    <row r="52" spans="1:8" ht="18" customHeight="1" x14ac:dyDescent="0.2">
      <c r="A52" s="18" t="s">
        <v>88</v>
      </c>
      <c r="B52" s="19">
        <v>200</v>
      </c>
      <c r="C52" s="26" t="s">
        <v>89</v>
      </c>
      <c r="D52" s="33">
        <f t="shared" si="2"/>
        <v>1500</v>
      </c>
      <c r="E52" s="33">
        <f t="shared" si="2"/>
        <v>955</v>
      </c>
      <c r="F52" s="17">
        <f t="shared" si="0"/>
        <v>545</v>
      </c>
      <c r="H52" s="12"/>
    </row>
    <row r="53" spans="1:8" ht="22.5" customHeight="1" x14ac:dyDescent="0.2">
      <c r="A53" s="18" t="s">
        <v>90</v>
      </c>
      <c r="B53" s="19">
        <v>200</v>
      </c>
      <c r="C53" s="26" t="s">
        <v>91</v>
      </c>
      <c r="D53" s="33">
        <f>'[1]124_2'!D29</f>
        <v>1500</v>
      </c>
      <c r="E53" s="33">
        <f>'[1]124_2'!E29</f>
        <v>955</v>
      </c>
      <c r="F53" s="17">
        <f t="shared" si="0"/>
        <v>545</v>
      </c>
      <c r="H53" s="12"/>
    </row>
    <row r="54" spans="1:8" ht="1.5" hidden="1" customHeight="1" x14ac:dyDescent="0.2">
      <c r="A54" s="32" t="s">
        <v>92</v>
      </c>
      <c r="B54" s="40">
        <v>200</v>
      </c>
      <c r="C54" s="41" t="s">
        <v>93</v>
      </c>
      <c r="D54" s="33"/>
      <c r="E54" s="33" t="e">
        <f>E71+E55</f>
        <v>#REF!</v>
      </c>
      <c r="F54" s="17" t="e">
        <f t="shared" si="0"/>
        <v>#REF!</v>
      </c>
      <c r="H54" s="12"/>
    </row>
    <row r="55" spans="1:8" ht="66.75" hidden="1" customHeight="1" x14ac:dyDescent="0.2">
      <c r="A55" s="42" t="s">
        <v>94</v>
      </c>
      <c r="B55" s="40">
        <v>200</v>
      </c>
      <c r="C55" s="41" t="s">
        <v>95</v>
      </c>
      <c r="D55" s="33" t="e">
        <f>D56+D61</f>
        <v>#REF!</v>
      </c>
      <c r="E55" s="33" t="e">
        <f>E56+E61</f>
        <v>#REF!</v>
      </c>
      <c r="F55" s="17" t="e">
        <f t="shared" si="0"/>
        <v>#REF!</v>
      </c>
      <c r="H55" s="12"/>
    </row>
    <row r="56" spans="1:8" ht="30" hidden="1" customHeight="1" x14ac:dyDescent="0.2">
      <c r="A56" s="42" t="s">
        <v>96</v>
      </c>
      <c r="B56" s="40">
        <v>200</v>
      </c>
      <c r="C56" s="41" t="s">
        <v>97</v>
      </c>
      <c r="D56" s="33" t="e">
        <f t="shared" ref="D56:E59" si="3">D57</f>
        <v>#REF!</v>
      </c>
      <c r="E56" s="33" t="e">
        <f t="shared" si="3"/>
        <v>#REF!</v>
      </c>
      <c r="F56" s="17" t="e">
        <f t="shared" si="0"/>
        <v>#REF!</v>
      </c>
      <c r="H56" s="12"/>
    </row>
    <row r="57" spans="1:8" ht="39.75" hidden="1" customHeight="1" x14ac:dyDescent="0.2">
      <c r="A57" s="42" t="s">
        <v>98</v>
      </c>
      <c r="B57" s="40">
        <v>200</v>
      </c>
      <c r="C57" s="41" t="s">
        <v>99</v>
      </c>
      <c r="D57" s="33" t="e">
        <f t="shared" si="3"/>
        <v>#REF!</v>
      </c>
      <c r="E57" s="33" t="e">
        <f t="shared" si="3"/>
        <v>#REF!</v>
      </c>
      <c r="F57" s="17" t="e">
        <f t="shared" si="0"/>
        <v>#REF!</v>
      </c>
      <c r="H57" s="12"/>
    </row>
    <row r="58" spans="1:8" ht="73.5" hidden="1" customHeight="1" x14ac:dyDescent="0.2">
      <c r="A58" s="42" t="s">
        <v>100</v>
      </c>
      <c r="B58" s="40">
        <v>200</v>
      </c>
      <c r="C58" s="41" t="s">
        <v>101</v>
      </c>
      <c r="D58" s="33" t="e">
        <f t="shared" si="3"/>
        <v>#REF!</v>
      </c>
      <c r="E58" s="33" t="e">
        <f t="shared" si="3"/>
        <v>#REF!</v>
      </c>
      <c r="F58" s="17" t="e">
        <f t="shared" si="0"/>
        <v>#REF!</v>
      </c>
      <c r="H58" s="12"/>
    </row>
    <row r="59" spans="1:8" ht="29.25" hidden="1" customHeight="1" x14ac:dyDescent="0.2">
      <c r="A59" s="42" t="s">
        <v>60</v>
      </c>
      <c r="B59" s="40">
        <v>200</v>
      </c>
      <c r="C59" s="41" t="s">
        <v>102</v>
      </c>
      <c r="D59" s="33" t="e">
        <f t="shared" si="3"/>
        <v>#REF!</v>
      </c>
      <c r="E59" s="33" t="e">
        <f t="shared" si="3"/>
        <v>#REF!</v>
      </c>
      <c r="F59" s="17" t="e">
        <f t="shared" si="0"/>
        <v>#REF!</v>
      </c>
      <c r="H59" s="12"/>
    </row>
    <row r="60" spans="1:8" ht="36.75" hidden="1" customHeight="1" x14ac:dyDescent="0.2">
      <c r="A60" s="42" t="s">
        <v>103</v>
      </c>
      <c r="B60" s="40">
        <v>200</v>
      </c>
      <c r="C60" s="41" t="s">
        <v>104</v>
      </c>
      <c r="D60" s="33" t="e">
        <f>'[1]124_2'!#REF!</f>
        <v>#REF!</v>
      </c>
      <c r="E60" s="33" t="e">
        <f>'[1]124_2'!#REF!</f>
        <v>#REF!</v>
      </c>
      <c r="F60" s="17" t="e">
        <f t="shared" si="0"/>
        <v>#REF!</v>
      </c>
      <c r="H60" s="12"/>
    </row>
    <row r="61" spans="1:8" ht="38.25" hidden="1" customHeight="1" x14ac:dyDescent="0.2">
      <c r="A61" s="42" t="s">
        <v>105</v>
      </c>
      <c r="B61" s="40">
        <v>200</v>
      </c>
      <c r="C61" s="41" t="s">
        <v>106</v>
      </c>
      <c r="D61" s="33" t="e">
        <f t="shared" ref="D61:E65" si="4">D62</f>
        <v>#REF!</v>
      </c>
      <c r="E61" s="33" t="e">
        <f t="shared" si="4"/>
        <v>#REF!</v>
      </c>
      <c r="F61" s="17" t="e">
        <f t="shared" si="0"/>
        <v>#REF!</v>
      </c>
      <c r="H61" s="12"/>
    </row>
    <row r="62" spans="1:8" ht="62.25" hidden="1" customHeight="1" x14ac:dyDescent="0.2">
      <c r="A62" s="42" t="s">
        <v>107</v>
      </c>
      <c r="B62" s="40">
        <v>200</v>
      </c>
      <c r="C62" s="41" t="s">
        <v>108</v>
      </c>
      <c r="D62" s="33" t="e">
        <f t="shared" si="4"/>
        <v>#REF!</v>
      </c>
      <c r="E62" s="33" t="e">
        <f t="shared" si="4"/>
        <v>#REF!</v>
      </c>
      <c r="F62" s="17" t="e">
        <f t="shared" si="0"/>
        <v>#REF!</v>
      </c>
      <c r="H62" s="12"/>
    </row>
    <row r="63" spans="1:8" ht="51" hidden="1" customHeight="1" x14ac:dyDescent="0.2">
      <c r="A63" s="42" t="s">
        <v>109</v>
      </c>
      <c r="B63" s="40">
        <v>200</v>
      </c>
      <c r="C63" s="41" t="s">
        <v>110</v>
      </c>
      <c r="D63" s="33" t="e">
        <f t="shared" si="4"/>
        <v>#REF!</v>
      </c>
      <c r="E63" s="33" t="e">
        <f t="shared" si="4"/>
        <v>#REF!</v>
      </c>
      <c r="F63" s="17" t="e">
        <f t="shared" si="0"/>
        <v>#REF!</v>
      </c>
      <c r="H63" s="12"/>
    </row>
    <row r="64" spans="1:8" ht="0.75" hidden="1" customHeight="1" x14ac:dyDescent="0.2">
      <c r="A64" s="42" t="s">
        <v>98</v>
      </c>
      <c r="B64" s="40">
        <v>200</v>
      </c>
      <c r="C64" s="41" t="s">
        <v>111</v>
      </c>
      <c r="D64" s="33" t="e">
        <f t="shared" si="4"/>
        <v>#REF!</v>
      </c>
      <c r="E64" s="33" t="e">
        <f t="shared" si="4"/>
        <v>#REF!</v>
      </c>
      <c r="F64" s="17" t="e">
        <f t="shared" si="0"/>
        <v>#REF!</v>
      </c>
      <c r="H64" s="12"/>
    </row>
    <row r="65" spans="1:8" ht="15.75" hidden="1" customHeight="1" x14ac:dyDescent="0.2">
      <c r="A65" s="42" t="s">
        <v>100</v>
      </c>
      <c r="B65" s="40">
        <v>200</v>
      </c>
      <c r="C65" s="41" t="s">
        <v>112</v>
      </c>
      <c r="D65" s="33" t="e">
        <f t="shared" si="4"/>
        <v>#REF!</v>
      </c>
      <c r="E65" s="33" t="e">
        <f t="shared" si="4"/>
        <v>#REF!</v>
      </c>
      <c r="F65" s="17" t="e">
        <f t="shared" si="0"/>
        <v>#REF!</v>
      </c>
      <c r="H65" s="12"/>
    </row>
    <row r="66" spans="1:8" ht="0.75" hidden="1" customHeight="1" x14ac:dyDescent="0.2">
      <c r="A66" s="42" t="s">
        <v>60</v>
      </c>
      <c r="B66" s="40">
        <v>200</v>
      </c>
      <c r="C66" s="41" t="s">
        <v>113</v>
      </c>
      <c r="D66" s="33" t="e">
        <f>SUM(D67:D67)</f>
        <v>#REF!</v>
      </c>
      <c r="E66" s="33" t="e">
        <f>SUM(E67:E67)</f>
        <v>#REF!</v>
      </c>
      <c r="F66" s="17" t="e">
        <f t="shared" si="0"/>
        <v>#REF!</v>
      </c>
      <c r="H66" s="12"/>
    </row>
    <row r="67" spans="1:8" ht="25.5" hidden="1" customHeight="1" x14ac:dyDescent="0.2">
      <c r="A67" s="42" t="s">
        <v>103</v>
      </c>
      <c r="B67" s="40">
        <v>200</v>
      </c>
      <c r="C67" s="41" t="s">
        <v>114</v>
      </c>
      <c r="D67" s="33" t="e">
        <f>'[1]124_2'!#REF!</f>
        <v>#REF!</v>
      </c>
      <c r="E67" s="33" t="e">
        <f>'[1]124_2'!#REF!</f>
        <v>#REF!</v>
      </c>
      <c r="F67" s="17" t="e">
        <f t="shared" si="0"/>
        <v>#REF!</v>
      </c>
      <c r="H67" s="12"/>
    </row>
    <row r="68" spans="1:8" ht="16.5" customHeight="1" x14ac:dyDescent="0.2">
      <c r="A68" s="42" t="s">
        <v>115</v>
      </c>
      <c r="B68" s="40"/>
      <c r="C68" s="26" t="s">
        <v>116</v>
      </c>
      <c r="D68" s="33">
        <f>D69</f>
        <v>14700</v>
      </c>
      <c r="E68" s="33">
        <f>E69</f>
        <v>14615</v>
      </c>
      <c r="F68" s="17">
        <f t="shared" si="0"/>
        <v>85</v>
      </c>
      <c r="H68" s="12"/>
    </row>
    <row r="69" spans="1:8" ht="17.25" customHeight="1" x14ac:dyDescent="0.2">
      <c r="A69" s="18" t="s">
        <v>90</v>
      </c>
      <c r="B69" s="40"/>
      <c r="C69" s="26" t="s">
        <v>117</v>
      </c>
      <c r="D69" s="33">
        <f>'[1]124_2'!D30</f>
        <v>14700</v>
      </c>
      <c r="E69" s="33">
        <f>'[1]124_2'!E30</f>
        <v>14615</v>
      </c>
      <c r="F69" s="17">
        <f t="shared" si="0"/>
        <v>85</v>
      </c>
      <c r="H69" s="12"/>
    </row>
    <row r="70" spans="1:8" ht="12" x14ac:dyDescent="0.2">
      <c r="A70" s="42" t="s">
        <v>118</v>
      </c>
      <c r="B70" s="40">
        <v>200</v>
      </c>
      <c r="C70" s="43" t="s">
        <v>119</v>
      </c>
      <c r="D70" s="44">
        <f>D71+D75</f>
        <v>80400</v>
      </c>
      <c r="E70" s="44">
        <f>E71+E75</f>
        <v>55000</v>
      </c>
      <c r="F70" s="25">
        <f t="shared" si="0"/>
        <v>25400</v>
      </c>
      <c r="H70" s="12"/>
    </row>
    <row r="71" spans="1:8" ht="80.25" customHeight="1" x14ac:dyDescent="0.2">
      <c r="A71" s="42" t="s">
        <v>120</v>
      </c>
      <c r="B71" s="40">
        <v>200</v>
      </c>
      <c r="C71" s="41" t="s">
        <v>121</v>
      </c>
      <c r="D71" s="33">
        <f t="shared" ref="D71:E73" si="5">D72</f>
        <v>200</v>
      </c>
      <c r="E71" s="33">
        <f t="shared" si="5"/>
        <v>200</v>
      </c>
      <c r="F71" s="17">
        <f t="shared" si="0"/>
        <v>0</v>
      </c>
      <c r="H71" s="12"/>
    </row>
    <row r="72" spans="1:8" ht="165" customHeight="1" x14ac:dyDescent="0.2">
      <c r="A72" s="32" t="s">
        <v>122</v>
      </c>
      <c r="B72" s="40">
        <v>200</v>
      </c>
      <c r="C72" s="41" t="s">
        <v>123</v>
      </c>
      <c r="D72" s="33">
        <f t="shared" si="5"/>
        <v>200</v>
      </c>
      <c r="E72" s="33">
        <f t="shared" si="5"/>
        <v>200</v>
      </c>
      <c r="F72" s="17">
        <f t="shared" si="0"/>
        <v>0</v>
      </c>
      <c r="H72" s="12"/>
    </row>
    <row r="73" spans="1:8" ht="29.25" customHeight="1" x14ac:dyDescent="0.2">
      <c r="A73" s="42" t="s">
        <v>68</v>
      </c>
      <c r="B73" s="40">
        <v>200</v>
      </c>
      <c r="C73" s="41" t="s">
        <v>124</v>
      </c>
      <c r="D73" s="33">
        <f t="shared" si="5"/>
        <v>200</v>
      </c>
      <c r="E73" s="33">
        <f t="shared" si="5"/>
        <v>200</v>
      </c>
      <c r="F73" s="17">
        <f t="shared" si="0"/>
        <v>0</v>
      </c>
      <c r="H73" s="12"/>
    </row>
    <row r="74" spans="1:8" s="34" customFormat="1" ht="17.25" customHeight="1" x14ac:dyDescent="0.2">
      <c r="A74" s="45" t="s">
        <v>82</v>
      </c>
      <c r="B74" s="40">
        <v>200</v>
      </c>
      <c r="C74" s="41" t="s">
        <v>125</v>
      </c>
      <c r="D74" s="33">
        <f>'[1]124_2'!D31</f>
        <v>200</v>
      </c>
      <c r="E74" s="33">
        <f>'[1]124_2'!E31</f>
        <v>200</v>
      </c>
      <c r="F74" s="46">
        <f t="shared" si="0"/>
        <v>0</v>
      </c>
      <c r="H74" s="35"/>
    </row>
    <row r="75" spans="1:8" s="34" customFormat="1" ht="84.75" customHeight="1" x14ac:dyDescent="0.2">
      <c r="A75" s="45" t="s">
        <v>126</v>
      </c>
      <c r="B75" s="47">
        <v>200</v>
      </c>
      <c r="C75" s="41" t="s">
        <v>127</v>
      </c>
      <c r="D75" s="33">
        <f t="shared" ref="D75:E77" si="6">D76</f>
        <v>80200</v>
      </c>
      <c r="E75" s="33">
        <f t="shared" si="6"/>
        <v>54800</v>
      </c>
      <c r="F75" s="46">
        <f t="shared" si="0"/>
        <v>25400</v>
      </c>
      <c r="H75" s="35"/>
    </row>
    <row r="76" spans="1:8" s="34" customFormat="1" x14ac:dyDescent="0.2">
      <c r="A76" s="45" t="s">
        <v>128</v>
      </c>
      <c r="B76" s="19">
        <v>200</v>
      </c>
      <c r="C76" s="41" t="s">
        <v>129</v>
      </c>
      <c r="D76" s="33">
        <f t="shared" si="6"/>
        <v>80200</v>
      </c>
      <c r="E76" s="33">
        <f t="shared" si="6"/>
        <v>54800</v>
      </c>
      <c r="F76" s="46">
        <f t="shared" si="0"/>
        <v>25400</v>
      </c>
      <c r="H76" s="35"/>
    </row>
    <row r="77" spans="1:8" s="34" customFormat="1" x14ac:dyDescent="0.2">
      <c r="A77" s="45" t="s">
        <v>130</v>
      </c>
      <c r="B77" s="19">
        <v>200</v>
      </c>
      <c r="C77" s="41" t="s">
        <v>131</v>
      </c>
      <c r="D77" s="33">
        <f t="shared" si="6"/>
        <v>80200</v>
      </c>
      <c r="E77" s="33">
        <f t="shared" si="6"/>
        <v>54800</v>
      </c>
      <c r="F77" s="46">
        <f t="shared" si="0"/>
        <v>25400</v>
      </c>
      <c r="H77" s="35"/>
    </row>
    <row r="78" spans="1:8" s="34" customFormat="1" x14ac:dyDescent="0.2">
      <c r="A78" s="45" t="s">
        <v>132</v>
      </c>
      <c r="B78" s="19">
        <v>200</v>
      </c>
      <c r="C78" s="41" t="s">
        <v>133</v>
      </c>
      <c r="D78" s="33">
        <f>'[1]124_2'!D32</f>
        <v>80200</v>
      </c>
      <c r="E78" s="33">
        <f>'[1]124_2'!E32</f>
        <v>54800</v>
      </c>
      <c r="F78" s="46">
        <f t="shared" si="0"/>
        <v>25400</v>
      </c>
      <c r="H78" s="35"/>
    </row>
    <row r="79" spans="1:8" s="34" customFormat="1" ht="0.75" customHeight="1" x14ac:dyDescent="0.2">
      <c r="A79" s="45" t="s">
        <v>134</v>
      </c>
      <c r="B79" s="29">
        <v>200</v>
      </c>
      <c r="C79" s="41" t="s">
        <v>135</v>
      </c>
      <c r="D79" s="33">
        <f t="shared" ref="D79:E83" si="7">D80</f>
        <v>0</v>
      </c>
      <c r="E79" s="33">
        <f t="shared" si="7"/>
        <v>0</v>
      </c>
      <c r="F79" s="46">
        <f t="shared" si="0"/>
        <v>0</v>
      </c>
      <c r="H79" s="35"/>
    </row>
    <row r="80" spans="1:8" s="34" customFormat="1" hidden="1" x14ac:dyDescent="0.2">
      <c r="A80" s="45" t="s">
        <v>134</v>
      </c>
      <c r="B80" s="19">
        <v>200</v>
      </c>
      <c r="C80" s="41" t="s">
        <v>136</v>
      </c>
      <c r="D80" s="33">
        <f t="shared" si="7"/>
        <v>0</v>
      </c>
      <c r="E80" s="33">
        <f t="shared" si="7"/>
        <v>0</v>
      </c>
      <c r="F80" s="46">
        <f t="shared" si="0"/>
        <v>0</v>
      </c>
      <c r="H80" s="35"/>
    </row>
    <row r="81" spans="1:8" s="34" customFormat="1" hidden="1" x14ac:dyDescent="0.2">
      <c r="A81" s="45" t="s">
        <v>137</v>
      </c>
      <c r="B81" s="19">
        <v>200</v>
      </c>
      <c r="C81" s="41" t="s">
        <v>138</v>
      </c>
      <c r="D81" s="33">
        <f t="shared" si="7"/>
        <v>0</v>
      </c>
      <c r="E81" s="33">
        <f t="shared" si="7"/>
        <v>0</v>
      </c>
      <c r="F81" s="46">
        <f t="shared" si="0"/>
        <v>0</v>
      </c>
      <c r="H81" s="35"/>
    </row>
    <row r="82" spans="1:8" s="34" customFormat="1" hidden="1" x14ac:dyDescent="0.2">
      <c r="A82" s="45" t="s">
        <v>137</v>
      </c>
      <c r="B82" s="19">
        <v>200</v>
      </c>
      <c r="C82" s="41" t="s">
        <v>139</v>
      </c>
      <c r="D82" s="33">
        <f t="shared" si="7"/>
        <v>0</v>
      </c>
      <c r="E82" s="33">
        <f t="shared" si="7"/>
        <v>0</v>
      </c>
      <c r="F82" s="46">
        <f t="shared" si="0"/>
        <v>0</v>
      </c>
      <c r="H82" s="35"/>
    </row>
    <row r="83" spans="1:8" s="34" customFormat="1" hidden="1" x14ac:dyDescent="0.2">
      <c r="A83" s="45" t="s">
        <v>90</v>
      </c>
      <c r="B83" s="19">
        <v>200</v>
      </c>
      <c r="C83" s="41" t="s">
        <v>140</v>
      </c>
      <c r="D83" s="33">
        <f t="shared" si="7"/>
        <v>0</v>
      </c>
      <c r="E83" s="33">
        <f t="shared" si="7"/>
        <v>0</v>
      </c>
      <c r="F83" s="46">
        <f t="shared" si="0"/>
        <v>0</v>
      </c>
      <c r="H83" s="35"/>
    </row>
    <row r="84" spans="1:8" s="34" customFormat="1" hidden="1" x14ac:dyDescent="0.2">
      <c r="A84" s="45" t="s">
        <v>90</v>
      </c>
      <c r="B84" s="19">
        <v>200</v>
      </c>
      <c r="C84" s="41" t="s">
        <v>141</v>
      </c>
      <c r="D84" s="33">
        <f>'[1]124_2'!D33</f>
        <v>0</v>
      </c>
      <c r="E84" s="33">
        <f>'[1]124_2'!E33</f>
        <v>0</v>
      </c>
      <c r="F84" s="46">
        <f t="shared" si="0"/>
        <v>0</v>
      </c>
      <c r="H84" s="35"/>
    </row>
    <row r="85" spans="1:8" s="34" customFormat="1" ht="17.25" customHeight="1" x14ac:dyDescent="0.2">
      <c r="A85" s="48" t="s">
        <v>142</v>
      </c>
      <c r="B85" s="47">
        <v>200</v>
      </c>
      <c r="C85" s="49" t="s">
        <v>143</v>
      </c>
      <c r="D85" s="50">
        <f>D86</f>
        <v>277600</v>
      </c>
      <c r="E85" s="50">
        <f>E86</f>
        <v>277600</v>
      </c>
      <c r="F85" s="51">
        <f t="shared" si="0"/>
        <v>0</v>
      </c>
      <c r="H85" s="35"/>
    </row>
    <row r="86" spans="1:8" s="34" customFormat="1" x14ac:dyDescent="0.2">
      <c r="A86" s="45" t="s">
        <v>144</v>
      </c>
      <c r="B86" s="47">
        <v>200</v>
      </c>
      <c r="C86" s="41" t="s">
        <v>145</v>
      </c>
      <c r="D86" s="33">
        <f>D87+D90</f>
        <v>277600</v>
      </c>
      <c r="E86" s="33">
        <f>E87+E90</f>
        <v>277600</v>
      </c>
      <c r="F86" s="46">
        <f t="shared" si="0"/>
        <v>0</v>
      </c>
      <c r="H86" s="35"/>
    </row>
    <row r="87" spans="1:8" s="34" customFormat="1" ht="10.5" customHeight="1" x14ac:dyDescent="0.2">
      <c r="A87" s="45" t="s">
        <v>146</v>
      </c>
      <c r="B87" s="19">
        <v>200</v>
      </c>
      <c r="C87" s="41" t="s">
        <v>147</v>
      </c>
      <c r="D87" s="33">
        <f>D88</f>
        <v>138800</v>
      </c>
      <c r="E87" s="33">
        <f>E88</f>
        <v>138800</v>
      </c>
      <c r="F87" s="46">
        <f t="shared" si="0"/>
        <v>0</v>
      </c>
      <c r="H87" s="35"/>
    </row>
    <row r="88" spans="1:8" s="34" customFormat="1" x14ac:dyDescent="0.2">
      <c r="A88" s="45" t="s">
        <v>148</v>
      </c>
      <c r="B88" s="19">
        <v>200</v>
      </c>
      <c r="C88" s="41" t="s">
        <v>149</v>
      </c>
      <c r="D88" s="33">
        <f>D89</f>
        <v>138800</v>
      </c>
      <c r="E88" s="33">
        <f>E89</f>
        <v>138800</v>
      </c>
      <c r="F88" s="46">
        <f t="shared" si="0"/>
        <v>0</v>
      </c>
      <c r="H88" s="35"/>
    </row>
    <row r="89" spans="1:8" s="34" customFormat="1" x14ac:dyDescent="0.2">
      <c r="A89" s="45" t="s">
        <v>90</v>
      </c>
      <c r="B89" s="19">
        <v>200</v>
      </c>
      <c r="C89" s="41" t="s">
        <v>150</v>
      </c>
      <c r="D89" s="33">
        <f>'[1]124_2'!D34</f>
        <v>138800</v>
      </c>
      <c r="E89" s="33">
        <f>'[1]124_2'!E34</f>
        <v>138800</v>
      </c>
      <c r="F89" s="46">
        <f t="shared" si="0"/>
        <v>0</v>
      </c>
      <c r="H89" s="35"/>
    </row>
    <row r="90" spans="1:8" s="34" customFormat="1" ht="22.5" x14ac:dyDescent="0.2">
      <c r="A90" s="45" t="s">
        <v>151</v>
      </c>
      <c r="B90" s="19">
        <v>200</v>
      </c>
      <c r="C90" s="41" t="s">
        <v>152</v>
      </c>
      <c r="D90" s="33">
        <f>D91</f>
        <v>138800</v>
      </c>
      <c r="E90" s="33">
        <f>E91</f>
        <v>138800</v>
      </c>
      <c r="F90" s="46">
        <f t="shared" si="0"/>
        <v>0</v>
      </c>
      <c r="H90" s="35"/>
    </row>
    <row r="91" spans="1:8" s="34" customFormat="1" ht="20.25" customHeight="1" x14ac:dyDescent="0.2">
      <c r="A91" s="45" t="s">
        <v>148</v>
      </c>
      <c r="B91" s="19">
        <v>200</v>
      </c>
      <c r="C91" s="41" t="s">
        <v>153</v>
      </c>
      <c r="D91" s="33">
        <f>D92</f>
        <v>138800</v>
      </c>
      <c r="E91" s="33">
        <f>E92</f>
        <v>138800</v>
      </c>
      <c r="F91" s="46">
        <f t="shared" si="0"/>
        <v>0</v>
      </c>
      <c r="H91" s="35"/>
    </row>
    <row r="92" spans="1:8" s="34" customFormat="1" x14ac:dyDescent="0.2">
      <c r="A92" s="45" t="s">
        <v>90</v>
      </c>
      <c r="B92" s="29">
        <v>200</v>
      </c>
      <c r="C92" s="41" t="s">
        <v>154</v>
      </c>
      <c r="D92" s="33">
        <f>'[1]124_2'!D35</f>
        <v>138800</v>
      </c>
      <c r="E92" s="33">
        <f>'[1]124_2'!E35</f>
        <v>138800</v>
      </c>
      <c r="F92" s="46">
        <f t="shared" si="0"/>
        <v>0</v>
      </c>
      <c r="H92" s="35"/>
    </row>
    <row r="93" spans="1:8" s="34" customFormat="1" x14ac:dyDescent="0.2">
      <c r="A93" s="45" t="s">
        <v>134</v>
      </c>
      <c r="B93" s="47">
        <v>200</v>
      </c>
      <c r="C93" s="41" t="s">
        <v>135</v>
      </c>
      <c r="D93" s="33">
        <f t="shared" ref="D93:E95" si="8">D94</f>
        <v>19000</v>
      </c>
      <c r="E93" s="33">
        <f t="shared" si="8"/>
        <v>0</v>
      </c>
      <c r="F93" s="46">
        <f t="shared" si="0"/>
        <v>19000</v>
      </c>
      <c r="H93" s="35"/>
    </row>
    <row r="94" spans="1:8" s="34" customFormat="1" x14ac:dyDescent="0.2">
      <c r="A94" s="45" t="s">
        <v>155</v>
      </c>
      <c r="B94" s="19">
        <v>200</v>
      </c>
      <c r="C94" s="41" t="s">
        <v>138</v>
      </c>
      <c r="D94" s="33">
        <f t="shared" si="8"/>
        <v>19000</v>
      </c>
      <c r="E94" s="33">
        <f t="shared" si="8"/>
        <v>0</v>
      </c>
      <c r="F94" s="46">
        <f t="shared" si="0"/>
        <v>19000</v>
      </c>
      <c r="H94" s="35"/>
    </row>
    <row r="95" spans="1:8" s="34" customFormat="1" x14ac:dyDescent="0.2">
      <c r="A95" s="45" t="s">
        <v>156</v>
      </c>
      <c r="B95" s="19">
        <v>200</v>
      </c>
      <c r="C95" s="41" t="s">
        <v>157</v>
      </c>
      <c r="D95" s="33">
        <f t="shared" si="8"/>
        <v>19000</v>
      </c>
      <c r="E95" s="33">
        <f t="shared" si="8"/>
        <v>0</v>
      </c>
      <c r="F95" s="46">
        <f t="shared" si="0"/>
        <v>19000</v>
      </c>
      <c r="H95" s="35"/>
    </row>
    <row r="96" spans="1:8" s="34" customFormat="1" x14ac:dyDescent="0.2">
      <c r="A96" s="45" t="s">
        <v>90</v>
      </c>
      <c r="B96" s="19">
        <v>200</v>
      </c>
      <c r="C96" s="41" t="s">
        <v>158</v>
      </c>
      <c r="D96" s="33">
        <f>'[1]124_2'!D36</f>
        <v>19000</v>
      </c>
      <c r="E96" s="33">
        <f>'[1]124_2'!E36</f>
        <v>0</v>
      </c>
      <c r="F96" s="46">
        <f t="shared" si="0"/>
        <v>19000</v>
      </c>
      <c r="H96" s="35"/>
    </row>
    <row r="97" spans="1:8" s="34" customFormat="1" hidden="1" x14ac:dyDescent="0.2">
      <c r="A97" s="45" t="s">
        <v>92</v>
      </c>
      <c r="B97" s="19">
        <v>200</v>
      </c>
      <c r="C97" s="49" t="s">
        <v>159</v>
      </c>
      <c r="D97" s="36" t="e">
        <f>D98</f>
        <v>#REF!</v>
      </c>
      <c r="E97" s="36" t="e">
        <f>E98</f>
        <v>#REF!</v>
      </c>
      <c r="F97" s="52" t="e">
        <f t="shared" si="0"/>
        <v>#REF!</v>
      </c>
      <c r="H97" s="35"/>
    </row>
    <row r="98" spans="1:8" s="34" customFormat="1" hidden="1" x14ac:dyDescent="0.2">
      <c r="A98" s="45" t="s">
        <v>160</v>
      </c>
      <c r="B98" s="47">
        <v>200</v>
      </c>
      <c r="C98" s="41" t="s">
        <v>161</v>
      </c>
      <c r="D98" s="33" t="e">
        <f>D99+D104</f>
        <v>#REF!</v>
      </c>
      <c r="E98" s="33" t="e">
        <f>E99+E104</f>
        <v>#REF!</v>
      </c>
      <c r="F98" s="46" t="e">
        <f t="shared" si="0"/>
        <v>#REF!</v>
      </c>
      <c r="H98" s="35"/>
    </row>
    <row r="99" spans="1:8" s="34" customFormat="1" hidden="1" x14ac:dyDescent="0.2">
      <c r="A99" s="45" t="s">
        <v>148</v>
      </c>
      <c r="B99" s="19">
        <v>200</v>
      </c>
      <c r="C99" s="41" t="s">
        <v>162</v>
      </c>
      <c r="D99" s="33" t="e">
        <f>#REF!</f>
        <v>#REF!</v>
      </c>
      <c r="E99" s="33" t="e">
        <f>#REF!</f>
        <v>#REF!</v>
      </c>
      <c r="F99" s="46" t="e">
        <f t="shared" si="0"/>
        <v>#REF!</v>
      </c>
      <c r="H99" s="35"/>
    </row>
    <row r="100" spans="1:8" s="34" customFormat="1" hidden="1" x14ac:dyDescent="0.2">
      <c r="A100" s="45" t="s">
        <v>90</v>
      </c>
      <c r="B100" s="19">
        <v>200</v>
      </c>
      <c r="C100" s="41" t="s">
        <v>163</v>
      </c>
      <c r="D100" s="33">
        <f>D102</f>
        <v>0</v>
      </c>
      <c r="E100" s="33">
        <f>E102</f>
        <v>0</v>
      </c>
      <c r="F100" s="46">
        <f>F102</f>
        <v>0</v>
      </c>
      <c r="H100" s="35"/>
    </row>
    <row r="101" spans="1:8" s="34" customFormat="1" hidden="1" x14ac:dyDescent="0.2">
      <c r="A101" s="45"/>
      <c r="B101" s="19"/>
      <c r="C101" s="41"/>
      <c r="D101" s="33"/>
      <c r="E101" s="33"/>
      <c r="F101" s="46"/>
      <c r="H101" s="35"/>
    </row>
    <row r="102" spans="1:8" s="34" customFormat="1" hidden="1" x14ac:dyDescent="0.2">
      <c r="A102" s="45" t="s">
        <v>164</v>
      </c>
      <c r="B102" s="19">
        <v>200</v>
      </c>
      <c r="C102" s="41" t="s">
        <v>165</v>
      </c>
      <c r="D102" s="33">
        <f>D103</f>
        <v>0</v>
      </c>
      <c r="E102" s="33">
        <f>E103</f>
        <v>0</v>
      </c>
      <c r="F102" s="46">
        <f t="shared" si="0"/>
        <v>0</v>
      </c>
      <c r="H102" s="35"/>
    </row>
    <row r="103" spans="1:8" s="34" customFormat="1" hidden="1" x14ac:dyDescent="0.2">
      <c r="A103" s="45" t="s">
        <v>166</v>
      </c>
      <c r="B103" s="19">
        <v>200</v>
      </c>
      <c r="C103" s="41" t="s">
        <v>167</v>
      </c>
      <c r="D103" s="33">
        <f>'[1]124_2'!D37</f>
        <v>0</v>
      </c>
      <c r="E103" s="33">
        <f>'[1]124_2'!E37</f>
        <v>0</v>
      </c>
      <c r="F103" s="46">
        <f t="shared" si="0"/>
        <v>0</v>
      </c>
      <c r="H103" s="35"/>
    </row>
    <row r="104" spans="1:8" s="34" customFormat="1" ht="22.5" hidden="1" x14ac:dyDescent="0.2">
      <c r="A104" s="45" t="s">
        <v>168</v>
      </c>
      <c r="B104" s="29">
        <v>200</v>
      </c>
      <c r="C104" s="41" t="s">
        <v>169</v>
      </c>
      <c r="D104" s="33">
        <f t="shared" ref="D104:E106" si="9">D105</f>
        <v>0</v>
      </c>
      <c r="E104" s="33">
        <f t="shared" si="9"/>
        <v>0</v>
      </c>
      <c r="F104" s="46">
        <f t="shared" si="0"/>
        <v>0</v>
      </c>
      <c r="H104" s="35"/>
    </row>
    <row r="105" spans="1:8" s="34" customFormat="1" hidden="1" x14ac:dyDescent="0.2">
      <c r="A105" s="45" t="s">
        <v>107</v>
      </c>
      <c r="B105" s="19">
        <v>200</v>
      </c>
      <c r="C105" s="41" t="s">
        <v>170</v>
      </c>
      <c r="D105" s="33">
        <f t="shared" si="9"/>
        <v>0</v>
      </c>
      <c r="E105" s="33">
        <f t="shared" si="9"/>
        <v>0</v>
      </c>
      <c r="F105" s="46">
        <f t="shared" si="0"/>
        <v>0</v>
      </c>
      <c r="H105" s="35"/>
    </row>
    <row r="106" spans="1:8" s="34" customFormat="1" hidden="1" x14ac:dyDescent="0.2">
      <c r="A106" s="45" t="s">
        <v>171</v>
      </c>
      <c r="B106" s="19">
        <v>200</v>
      </c>
      <c r="C106" s="41" t="s">
        <v>172</v>
      </c>
      <c r="D106" s="33">
        <f t="shared" si="9"/>
        <v>0</v>
      </c>
      <c r="E106" s="33">
        <f t="shared" si="9"/>
        <v>0</v>
      </c>
      <c r="F106" s="46">
        <f t="shared" si="0"/>
        <v>0</v>
      </c>
      <c r="H106" s="35"/>
    </row>
    <row r="107" spans="1:8" s="34" customFormat="1" hidden="1" x14ac:dyDescent="0.2">
      <c r="A107" s="45" t="s">
        <v>90</v>
      </c>
      <c r="B107" s="19">
        <v>200</v>
      </c>
      <c r="C107" s="41" t="s">
        <v>173</v>
      </c>
      <c r="D107" s="33">
        <f>'[1]124_2'!D38</f>
        <v>0</v>
      </c>
      <c r="E107" s="33">
        <f>'[1]124_2'!E38</f>
        <v>0</v>
      </c>
      <c r="F107" s="46">
        <f t="shared" si="0"/>
        <v>0</v>
      </c>
      <c r="H107" s="35"/>
    </row>
    <row r="108" spans="1:8" ht="12.75" x14ac:dyDescent="0.2">
      <c r="A108" s="53" t="s">
        <v>174</v>
      </c>
      <c r="B108" s="54"/>
      <c r="C108" s="55" t="s">
        <v>175</v>
      </c>
      <c r="D108" s="50">
        <f t="shared" ref="D108:E110" si="10">D109</f>
        <v>139300</v>
      </c>
      <c r="E108" s="50">
        <f t="shared" si="10"/>
        <v>84737.53</v>
      </c>
      <c r="F108" s="11">
        <f t="shared" si="0"/>
        <v>54562.47</v>
      </c>
      <c r="H108" s="22"/>
    </row>
    <row r="109" spans="1:8" ht="24.75" customHeight="1" x14ac:dyDescent="0.2">
      <c r="A109" s="18" t="s">
        <v>176</v>
      </c>
      <c r="B109" s="19">
        <v>200</v>
      </c>
      <c r="C109" s="56" t="s">
        <v>177</v>
      </c>
      <c r="D109" s="39">
        <f t="shared" si="10"/>
        <v>139300</v>
      </c>
      <c r="E109" s="39">
        <f t="shared" si="10"/>
        <v>84737.53</v>
      </c>
      <c r="F109" s="17">
        <f t="shared" si="0"/>
        <v>54562.47</v>
      </c>
      <c r="H109" s="12"/>
    </row>
    <row r="110" spans="1:8" ht="27.75" customHeight="1" x14ac:dyDescent="0.2">
      <c r="A110" s="18" t="s">
        <v>178</v>
      </c>
      <c r="B110" s="29">
        <v>200</v>
      </c>
      <c r="C110" s="26" t="s">
        <v>179</v>
      </c>
      <c r="D110" s="31">
        <f t="shared" si="10"/>
        <v>139300</v>
      </c>
      <c r="E110" s="31">
        <f t="shared" si="10"/>
        <v>84737.53</v>
      </c>
      <c r="F110" s="17">
        <f t="shared" si="0"/>
        <v>54562.47</v>
      </c>
      <c r="H110" s="12"/>
    </row>
    <row r="111" spans="1:8" ht="42.75" customHeight="1" x14ac:dyDescent="0.2">
      <c r="A111" s="18" t="s">
        <v>180</v>
      </c>
      <c r="B111" s="19">
        <v>200</v>
      </c>
      <c r="C111" s="26" t="s">
        <v>181</v>
      </c>
      <c r="D111" s="31">
        <f>D112+D118</f>
        <v>139300</v>
      </c>
      <c r="E111" s="31">
        <f>E112</f>
        <v>84737.53</v>
      </c>
      <c r="F111" s="17">
        <f t="shared" si="0"/>
        <v>54562.47</v>
      </c>
      <c r="H111" s="12"/>
    </row>
    <row r="112" spans="1:8" ht="30.75" customHeight="1" x14ac:dyDescent="0.2">
      <c r="A112" s="18" t="s">
        <v>25</v>
      </c>
      <c r="B112" s="19">
        <v>200</v>
      </c>
      <c r="C112" s="26" t="s">
        <v>182</v>
      </c>
      <c r="D112" s="31">
        <f>D113</f>
        <v>129400</v>
      </c>
      <c r="E112" s="31">
        <f>E113+E116+E119</f>
        <v>84737.53</v>
      </c>
      <c r="F112" s="17">
        <f t="shared" si="0"/>
        <v>44662.47</v>
      </c>
      <c r="H112" s="12"/>
    </row>
    <row r="113" spans="1:8" ht="21.75" customHeight="1" x14ac:dyDescent="0.2">
      <c r="A113" s="18" t="s">
        <v>27</v>
      </c>
      <c r="B113" s="19">
        <v>200</v>
      </c>
      <c r="C113" s="26" t="s">
        <v>183</v>
      </c>
      <c r="D113" s="31">
        <f>D114+D115</f>
        <v>129400</v>
      </c>
      <c r="E113" s="31">
        <f>E114+E115</f>
        <v>84737.53</v>
      </c>
      <c r="F113" s="17">
        <f t="shared" si="0"/>
        <v>44662.47</v>
      </c>
      <c r="H113" s="12"/>
    </row>
    <row r="114" spans="1:8" x14ac:dyDescent="0.2">
      <c r="A114" s="32" t="s">
        <v>29</v>
      </c>
      <c r="B114" s="19">
        <v>200</v>
      </c>
      <c r="C114" s="26" t="s">
        <v>184</v>
      </c>
      <c r="D114" s="33">
        <f>'[1]124_2'!D39</f>
        <v>99300</v>
      </c>
      <c r="E114" s="38">
        <f>'[1]124_2'!E39</f>
        <v>65837.77</v>
      </c>
      <c r="F114" s="17">
        <f t="shared" si="0"/>
        <v>33462.229999999996</v>
      </c>
      <c r="H114" s="12"/>
    </row>
    <row r="115" spans="1:8" ht="10.5" customHeight="1" x14ac:dyDescent="0.2">
      <c r="A115" s="32" t="s">
        <v>31</v>
      </c>
      <c r="B115" s="19">
        <v>200</v>
      </c>
      <c r="C115" s="26" t="s">
        <v>185</v>
      </c>
      <c r="D115" s="33">
        <f>'[1]124_2'!D40</f>
        <v>30100</v>
      </c>
      <c r="E115" s="38">
        <f>'[1]124_2'!E40</f>
        <v>18899.759999999998</v>
      </c>
      <c r="F115" s="17">
        <f t="shared" si="0"/>
        <v>11200.240000000002</v>
      </c>
      <c r="H115" s="12"/>
    </row>
    <row r="116" spans="1:8" hidden="1" x14ac:dyDescent="0.2">
      <c r="A116" s="32" t="s">
        <v>60</v>
      </c>
      <c r="B116" s="19">
        <v>200</v>
      </c>
      <c r="C116" s="26" t="s">
        <v>186</v>
      </c>
      <c r="D116" s="33">
        <f>D117</f>
        <v>0</v>
      </c>
      <c r="E116" s="38">
        <f>'[1]124_2'!E41</f>
        <v>0</v>
      </c>
      <c r="F116" s="17">
        <f t="shared" si="0"/>
        <v>0</v>
      </c>
      <c r="H116" s="12"/>
    </row>
    <row r="117" spans="1:8" hidden="1" x14ac:dyDescent="0.2">
      <c r="A117" s="45" t="s">
        <v>166</v>
      </c>
      <c r="B117" s="19">
        <v>200</v>
      </c>
      <c r="C117" s="26" t="s">
        <v>187</v>
      </c>
      <c r="D117" s="33">
        <f>'[1]124_2'!D41</f>
        <v>0</v>
      </c>
      <c r="E117" s="38">
        <f>'[1]124_2'!E42</f>
        <v>0</v>
      </c>
      <c r="F117" s="17">
        <f t="shared" si="0"/>
        <v>0</v>
      </c>
      <c r="H117" s="12"/>
    </row>
    <row r="118" spans="1:8" ht="22.5" x14ac:dyDescent="0.2">
      <c r="A118" s="32" t="s">
        <v>68</v>
      </c>
      <c r="B118" s="19">
        <v>200</v>
      </c>
      <c r="C118" s="26" t="s">
        <v>188</v>
      </c>
      <c r="D118" s="33">
        <f>D119</f>
        <v>9900</v>
      </c>
      <c r="E118" s="38">
        <f>'[1]124_2'!E43</f>
        <v>0</v>
      </c>
      <c r="F118" s="17">
        <f t="shared" si="0"/>
        <v>9900</v>
      </c>
      <c r="H118" s="12"/>
    </row>
    <row r="119" spans="1:8" s="57" customFormat="1" x14ac:dyDescent="0.2">
      <c r="A119" s="32" t="s">
        <v>78</v>
      </c>
      <c r="B119" s="54"/>
      <c r="C119" s="26" t="s">
        <v>189</v>
      </c>
      <c r="D119" s="33">
        <f>D120</f>
        <v>9900</v>
      </c>
      <c r="E119" s="33">
        <f>E120</f>
        <v>0</v>
      </c>
      <c r="F119" s="17">
        <f t="shared" si="0"/>
        <v>9900</v>
      </c>
      <c r="H119" s="58"/>
    </row>
    <row r="120" spans="1:8" x14ac:dyDescent="0.2">
      <c r="A120" s="32" t="s">
        <v>82</v>
      </c>
      <c r="B120" s="19">
        <v>200</v>
      </c>
      <c r="C120" s="26" t="s">
        <v>190</v>
      </c>
      <c r="D120" s="33">
        <f>'[1]124_2'!D42</f>
        <v>9900</v>
      </c>
      <c r="E120" s="38">
        <f>'[1]124_2'!E42</f>
        <v>0</v>
      </c>
      <c r="F120" s="17">
        <f t="shared" si="0"/>
        <v>9900</v>
      </c>
      <c r="H120" s="12"/>
    </row>
    <row r="121" spans="1:8" ht="12.75" x14ac:dyDescent="0.2">
      <c r="A121" s="28" t="s">
        <v>191</v>
      </c>
      <c r="B121" s="29">
        <v>200</v>
      </c>
      <c r="C121" s="55" t="s">
        <v>192</v>
      </c>
      <c r="D121" s="50">
        <f>D122</f>
        <v>169400</v>
      </c>
      <c r="E121" s="50">
        <f>E122</f>
        <v>83003.56</v>
      </c>
      <c r="F121" s="11">
        <f t="shared" si="0"/>
        <v>86396.44</v>
      </c>
      <c r="H121" s="22"/>
    </row>
    <row r="122" spans="1:8" ht="42" customHeight="1" x14ac:dyDescent="0.2">
      <c r="A122" s="18" t="s">
        <v>193</v>
      </c>
      <c r="B122" s="19">
        <v>200</v>
      </c>
      <c r="C122" s="56" t="s">
        <v>194</v>
      </c>
      <c r="D122" s="39">
        <f>D123+D128</f>
        <v>169400</v>
      </c>
      <c r="E122" s="39">
        <f>E123+E128</f>
        <v>83003.56</v>
      </c>
      <c r="F122" s="17">
        <f t="shared" si="0"/>
        <v>86396.44</v>
      </c>
      <c r="H122" s="12"/>
    </row>
    <row r="123" spans="1:8" ht="30" customHeight="1" x14ac:dyDescent="0.2">
      <c r="A123" s="32" t="s">
        <v>195</v>
      </c>
      <c r="B123" s="19">
        <v>200</v>
      </c>
      <c r="C123" s="41" t="s">
        <v>196</v>
      </c>
      <c r="D123" s="33">
        <f t="shared" ref="D123:E126" si="11">D124</f>
        <v>102500</v>
      </c>
      <c r="E123" s="33">
        <f t="shared" si="11"/>
        <v>68200</v>
      </c>
      <c r="F123" s="17">
        <f t="shared" si="0"/>
        <v>34300</v>
      </c>
      <c r="H123" s="12"/>
    </row>
    <row r="124" spans="1:8" ht="75.75" customHeight="1" x14ac:dyDescent="0.2">
      <c r="A124" s="45" t="s">
        <v>126</v>
      </c>
      <c r="B124" s="29">
        <v>200</v>
      </c>
      <c r="C124" s="41" t="s">
        <v>197</v>
      </c>
      <c r="D124" s="33">
        <f t="shared" si="11"/>
        <v>102500</v>
      </c>
      <c r="E124" s="33">
        <f t="shared" si="11"/>
        <v>68200</v>
      </c>
      <c r="F124" s="17">
        <f t="shared" si="0"/>
        <v>34300</v>
      </c>
      <c r="H124" s="12"/>
    </row>
    <row r="125" spans="1:8" x14ac:dyDescent="0.2">
      <c r="A125" s="45" t="s">
        <v>128</v>
      </c>
      <c r="B125" s="29">
        <v>200</v>
      </c>
      <c r="C125" s="41" t="s">
        <v>198</v>
      </c>
      <c r="D125" s="33">
        <f t="shared" si="11"/>
        <v>102500</v>
      </c>
      <c r="E125" s="33">
        <f t="shared" si="11"/>
        <v>68200</v>
      </c>
      <c r="F125" s="17">
        <f t="shared" si="0"/>
        <v>34300</v>
      </c>
      <c r="H125" s="12"/>
    </row>
    <row r="126" spans="1:8" x14ac:dyDescent="0.2">
      <c r="A126" s="45" t="s">
        <v>130</v>
      </c>
      <c r="B126" s="29">
        <v>200</v>
      </c>
      <c r="C126" s="41" t="s">
        <v>199</v>
      </c>
      <c r="D126" s="33">
        <f t="shared" si="11"/>
        <v>102500</v>
      </c>
      <c r="E126" s="33">
        <f t="shared" si="11"/>
        <v>68200</v>
      </c>
      <c r="F126" s="17">
        <f t="shared" si="0"/>
        <v>34300</v>
      </c>
      <c r="H126" s="12"/>
    </row>
    <row r="127" spans="1:8" x14ac:dyDescent="0.2">
      <c r="A127" s="45" t="s">
        <v>132</v>
      </c>
      <c r="B127" s="29">
        <v>200</v>
      </c>
      <c r="C127" s="41" t="s">
        <v>200</v>
      </c>
      <c r="D127" s="33">
        <f>'[1]124_2'!D47</f>
        <v>102500</v>
      </c>
      <c r="E127" s="33">
        <f>'[1]124_2'!E47</f>
        <v>68200</v>
      </c>
      <c r="F127" s="17">
        <f t="shared" si="0"/>
        <v>34300</v>
      </c>
      <c r="H127" s="12"/>
    </row>
    <row r="128" spans="1:8" ht="16.5" customHeight="1" x14ac:dyDescent="0.2">
      <c r="A128" s="59" t="s">
        <v>201</v>
      </c>
      <c r="B128" s="60">
        <v>200</v>
      </c>
      <c r="C128" s="61" t="s">
        <v>202</v>
      </c>
      <c r="D128" s="36">
        <f>D129</f>
        <v>66900</v>
      </c>
      <c r="E128" s="36">
        <f>E129</f>
        <v>14803.56</v>
      </c>
      <c r="F128" s="62">
        <f>F129</f>
        <v>52096.44</v>
      </c>
      <c r="H128" s="12"/>
    </row>
    <row r="129" spans="1:8" ht="46.5" customHeight="1" x14ac:dyDescent="0.2">
      <c r="A129" s="28" t="s">
        <v>203</v>
      </c>
      <c r="B129" s="29">
        <v>200</v>
      </c>
      <c r="C129" s="41" t="s">
        <v>204</v>
      </c>
      <c r="D129" s="33">
        <f>D130</f>
        <v>66900</v>
      </c>
      <c r="E129" s="33">
        <f>E130</f>
        <v>14803.56</v>
      </c>
      <c r="F129" s="17">
        <f t="shared" si="0"/>
        <v>52096.44</v>
      </c>
      <c r="H129" s="12"/>
    </row>
    <row r="130" spans="1:8" ht="30.75" customHeight="1" x14ac:dyDescent="0.2">
      <c r="A130" s="32" t="s">
        <v>68</v>
      </c>
      <c r="B130" s="29">
        <v>200</v>
      </c>
      <c r="C130" s="41" t="s">
        <v>205</v>
      </c>
      <c r="D130" s="33">
        <f>D132+D134</f>
        <v>66900</v>
      </c>
      <c r="E130" s="33">
        <f>E132+E134</f>
        <v>14803.56</v>
      </c>
      <c r="F130" s="17">
        <f t="shared" si="0"/>
        <v>52096.44</v>
      </c>
      <c r="H130" s="12"/>
    </row>
    <row r="131" spans="1:8" ht="33.75" customHeight="1" x14ac:dyDescent="0.2">
      <c r="A131" s="28" t="s">
        <v>171</v>
      </c>
      <c r="B131" s="29">
        <v>200</v>
      </c>
      <c r="C131" s="41" t="s">
        <v>206</v>
      </c>
      <c r="D131" s="33">
        <f>D132</f>
        <v>2300</v>
      </c>
      <c r="E131" s="33">
        <f>E132</f>
        <v>2103.56</v>
      </c>
      <c r="F131" s="17">
        <f t="shared" si="0"/>
        <v>196.44000000000005</v>
      </c>
      <c r="H131" s="12"/>
    </row>
    <row r="132" spans="1:8" ht="31.5" customHeight="1" x14ac:dyDescent="0.2">
      <c r="A132" s="28" t="s">
        <v>207</v>
      </c>
      <c r="B132" s="29">
        <v>200</v>
      </c>
      <c r="C132" s="41" t="s">
        <v>208</v>
      </c>
      <c r="D132" s="33">
        <f>D133</f>
        <v>2300</v>
      </c>
      <c r="E132" s="33">
        <f>E133</f>
        <v>2103.56</v>
      </c>
      <c r="F132" s="17">
        <f t="shared" si="0"/>
        <v>196.44000000000005</v>
      </c>
      <c r="H132" s="12"/>
    </row>
    <row r="133" spans="1:8" ht="24.75" customHeight="1" x14ac:dyDescent="0.2">
      <c r="A133" s="28" t="s">
        <v>209</v>
      </c>
      <c r="B133" s="29">
        <v>200</v>
      </c>
      <c r="C133" s="41" t="s">
        <v>210</v>
      </c>
      <c r="D133" s="33">
        <f>'[1]124_2'!D50</f>
        <v>2300</v>
      </c>
      <c r="E133" s="33">
        <f>'[1]124_2'!E50</f>
        <v>2103.56</v>
      </c>
      <c r="F133" s="17">
        <f t="shared" si="0"/>
        <v>196.44000000000005</v>
      </c>
      <c r="H133" s="12"/>
    </row>
    <row r="134" spans="1:8" ht="17.25" customHeight="1" x14ac:dyDescent="0.2">
      <c r="A134" s="32" t="s">
        <v>78</v>
      </c>
      <c r="B134" s="29">
        <v>200</v>
      </c>
      <c r="C134" s="41" t="s">
        <v>211</v>
      </c>
      <c r="D134" s="33">
        <f>D135</f>
        <v>64600</v>
      </c>
      <c r="E134" s="33">
        <f>E135</f>
        <v>12700</v>
      </c>
      <c r="F134" s="17">
        <f t="shared" si="0"/>
        <v>51900</v>
      </c>
      <c r="H134" s="12"/>
    </row>
    <row r="135" spans="1:8" ht="21" customHeight="1" x14ac:dyDescent="0.2">
      <c r="A135" s="32" t="s">
        <v>82</v>
      </c>
      <c r="B135" s="29">
        <v>200</v>
      </c>
      <c r="C135" s="41" t="s">
        <v>212</v>
      </c>
      <c r="D135" s="33">
        <f>'[1]124_2'!D51</f>
        <v>64600</v>
      </c>
      <c r="E135" s="33">
        <f>'[1]124_2'!E51</f>
        <v>12700</v>
      </c>
      <c r="F135" s="17">
        <f t="shared" si="0"/>
        <v>51900</v>
      </c>
      <c r="H135" s="12"/>
    </row>
    <row r="136" spans="1:8" ht="28.5" customHeight="1" x14ac:dyDescent="0.2">
      <c r="A136" s="63" t="s">
        <v>213</v>
      </c>
      <c r="B136" s="64">
        <v>200</v>
      </c>
      <c r="C136" s="65" t="s">
        <v>214</v>
      </c>
      <c r="D136" s="44">
        <f>D137+D152</f>
        <v>907000</v>
      </c>
      <c r="E136" s="44">
        <f>E137+E152</f>
        <v>809953</v>
      </c>
      <c r="F136" s="25">
        <f t="shared" si="0"/>
        <v>97047</v>
      </c>
      <c r="H136" s="12"/>
    </row>
    <row r="137" spans="1:8" ht="20.100000000000001" customHeight="1" x14ac:dyDescent="0.2">
      <c r="A137" s="32" t="s">
        <v>215</v>
      </c>
      <c r="B137" s="19">
        <v>200</v>
      </c>
      <c r="C137" s="56" t="s">
        <v>216</v>
      </c>
      <c r="D137" s="33">
        <f>D138+D145</f>
        <v>865000</v>
      </c>
      <c r="E137" s="33">
        <f>E138+E145</f>
        <v>767953</v>
      </c>
      <c r="F137" s="17">
        <f t="shared" si="0"/>
        <v>97047</v>
      </c>
      <c r="H137" s="12"/>
    </row>
    <row r="138" spans="1:8" ht="20.100000000000001" customHeight="1" x14ac:dyDescent="0.2">
      <c r="A138" s="32" t="s">
        <v>217</v>
      </c>
      <c r="B138" s="19">
        <v>200</v>
      </c>
      <c r="C138" s="56" t="s">
        <v>218</v>
      </c>
      <c r="D138" s="33">
        <f t="shared" ref="D138:E143" si="12">D139</f>
        <v>148100</v>
      </c>
      <c r="E138" s="33">
        <f t="shared" si="12"/>
        <v>99688</v>
      </c>
      <c r="F138" s="17">
        <f t="shared" si="0"/>
        <v>48412</v>
      </c>
      <c r="H138" s="12"/>
    </row>
    <row r="139" spans="1:8" ht="33.75" x14ac:dyDescent="0.2">
      <c r="A139" s="32" t="s">
        <v>219</v>
      </c>
      <c r="B139" s="19">
        <v>200</v>
      </c>
      <c r="C139" s="56" t="s">
        <v>220</v>
      </c>
      <c r="D139" s="33">
        <f t="shared" si="12"/>
        <v>148100</v>
      </c>
      <c r="E139" s="33">
        <f t="shared" si="12"/>
        <v>99688</v>
      </c>
      <c r="F139" s="17">
        <f t="shared" si="0"/>
        <v>48412</v>
      </c>
      <c r="H139" s="12"/>
    </row>
    <row r="140" spans="1:8" ht="22.5" x14ac:dyDescent="0.2">
      <c r="A140" s="32" t="s">
        <v>54</v>
      </c>
      <c r="B140" s="19">
        <v>200</v>
      </c>
      <c r="C140" s="56" t="s">
        <v>221</v>
      </c>
      <c r="D140" s="33">
        <f t="shared" si="12"/>
        <v>148100</v>
      </c>
      <c r="E140" s="33">
        <f t="shared" si="12"/>
        <v>99688</v>
      </c>
      <c r="F140" s="17">
        <f t="shared" si="0"/>
        <v>48412</v>
      </c>
      <c r="H140" s="12"/>
    </row>
    <row r="141" spans="1:8" ht="22.5" x14ac:dyDescent="0.2">
      <c r="A141" s="32" t="s">
        <v>222</v>
      </c>
      <c r="B141" s="19">
        <v>200</v>
      </c>
      <c r="C141" s="56" t="s">
        <v>223</v>
      </c>
      <c r="D141" s="33">
        <f t="shared" si="12"/>
        <v>148100</v>
      </c>
      <c r="E141" s="33">
        <f t="shared" si="12"/>
        <v>99688</v>
      </c>
      <c r="F141" s="17">
        <f t="shared" si="0"/>
        <v>48412</v>
      </c>
      <c r="H141" s="12"/>
    </row>
    <row r="142" spans="1:8" ht="40.5" customHeight="1" x14ac:dyDescent="0.2">
      <c r="A142" s="32" t="s">
        <v>68</v>
      </c>
      <c r="B142" s="19">
        <v>200</v>
      </c>
      <c r="C142" s="56" t="s">
        <v>224</v>
      </c>
      <c r="D142" s="33">
        <f t="shared" si="12"/>
        <v>148100</v>
      </c>
      <c r="E142" s="33">
        <f t="shared" si="12"/>
        <v>99688</v>
      </c>
      <c r="F142" s="17">
        <f t="shared" si="0"/>
        <v>48412</v>
      </c>
      <c r="H142" s="12"/>
    </row>
    <row r="143" spans="1:8" ht="30.75" customHeight="1" x14ac:dyDescent="0.2">
      <c r="A143" s="42" t="s">
        <v>60</v>
      </c>
      <c r="B143" s="19">
        <v>200</v>
      </c>
      <c r="C143" s="56" t="s">
        <v>225</v>
      </c>
      <c r="D143" s="33">
        <f t="shared" si="12"/>
        <v>148100</v>
      </c>
      <c r="E143" s="33">
        <f t="shared" si="12"/>
        <v>99688</v>
      </c>
      <c r="F143" s="17">
        <f t="shared" si="0"/>
        <v>48412</v>
      </c>
      <c r="H143" s="12"/>
    </row>
    <row r="144" spans="1:8" ht="36" customHeight="1" x14ac:dyDescent="0.2">
      <c r="A144" s="32" t="s">
        <v>64</v>
      </c>
      <c r="B144" s="19">
        <v>200</v>
      </c>
      <c r="C144" s="56" t="s">
        <v>226</v>
      </c>
      <c r="D144" s="33">
        <f>'[1]124_2'!D52</f>
        <v>148100</v>
      </c>
      <c r="E144" s="33">
        <f>'[1]124_2'!E52</f>
        <v>99688</v>
      </c>
      <c r="F144" s="17">
        <f t="shared" si="0"/>
        <v>48412</v>
      </c>
      <c r="H144" s="12"/>
    </row>
    <row r="145" spans="1:9" ht="34.5" customHeight="1" x14ac:dyDescent="0.2">
      <c r="A145" s="32" t="s">
        <v>227</v>
      </c>
      <c r="B145" s="19">
        <v>200</v>
      </c>
      <c r="C145" s="56" t="s">
        <v>228</v>
      </c>
      <c r="D145" s="33">
        <f>D146+D149</f>
        <v>716900</v>
      </c>
      <c r="E145" s="33">
        <f>E146+E149</f>
        <v>668265</v>
      </c>
      <c r="F145" s="17">
        <f t="shared" si="0"/>
        <v>48635</v>
      </c>
      <c r="H145" s="12"/>
    </row>
    <row r="146" spans="1:9" ht="29.25" customHeight="1" x14ac:dyDescent="0.2">
      <c r="A146" s="42" t="s">
        <v>60</v>
      </c>
      <c r="B146" s="19">
        <v>200</v>
      </c>
      <c r="C146" s="56" t="s">
        <v>229</v>
      </c>
      <c r="D146" s="33">
        <f>D147+D148</f>
        <v>525900</v>
      </c>
      <c r="E146" s="33">
        <f>E147+E148</f>
        <v>490025</v>
      </c>
      <c r="F146" s="17">
        <f t="shared" si="0"/>
        <v>35875</v>
      </c>
      <c r="H146" s="12"/>
    </row>
    <row r="147" spans="1:9" ht="26.25" customHeight="1" x14ac:dyDescent="0.2">
      <c r="A147" s="32" t="s">
        <v>64</v>
      </c>
      <c r="B147" s="19">
        <v>200</v>
      </c>
      <c r="C147" s="56" t="s">
        <v>230</v>
      </c>
      <c r="D147" s="33">
        <f>'[1]124_2'!D55</f>
        <v>475900</v>
      </c>
      <c r="E147" s="33">
        <f>'[1]124_2'!E55</f>
        <v>440025</v>
      </c>
      <c r="F147" s="17">
        <f t="shared" si="0"/>
        <v>35875</v>
      </c>
      <c r="H147" s="12"/>
    </row>
    <row r="148" spans="1:9" ht="26.25" customHeight="1" x14ac:dyDescent="0.2">
      <c r="A148" s="28" t="s">
        <v>209</v>
      </c>
      <c r="B148" s="29">
        <v>200</v>
      </c>
      <c r="C148" s="56" t="s">
        <v>231</v>
      </c>
      <c r="D148" s="33">
        <f>'[1]124_2'!D56</f>
        <v>50000</v>
      </c>
      <c r="E148" s="33">
        <f>'[1]124_2'!E56</f>
        <v>50000</v>
      </c>
      <c r="F148" s="17">
        <f t="shared" si="0"/>
        <v>0</v>
      </c>
      <c r="H148" s="12"/>
    </row>
    <row r="149" spans="1:9" ht="22.5" customHeight="1" x14ac:dyDescent="0.2">
      <c r="A149" s="32" t="s">
        <v>78</v>
      </c>
      <c r="B149" s="19">
        <v>200</v>
      </c>
      <c r="C149" s="56" t="s">
        <v>232</v>
      </c>
      <c r="D149" s="33">
        <f>D151+D150</f>
        <v>191000</v>
      </c>
      <c r="E149" s="33">
        <f>E151+E150</f>
        <v>178240</v>
      </c>
      <c r="F149" s="17">
        <f t="shared" si="0"/>
        <v>12760</v>
      </c>
      <c r="H149" s="12"/>
    </row>
    <row r="150" spans="1:9" ht="22.5" customHeight="1" x14ac:dyDescent="0.2">
      <c r="A150" s="32" t="s">
        <v>80</v>
      </c>
      <c r="B150" s="19">
        <v>200</v>
      </c>
      <c r="C150" s="56" t="s">
        <v>233</v>
      </c>
      <c r="D150" s="33">
        <f>'[1]124_2'!D57</f>
        <v>55000</v>
      </c>
      <c r="E150" s="33">
        <f>'[1]124_2'!E57</f>
        <v>55000</v>
      </c>
      <c r="F150" s="17">
        <f t="shared" si="0"/>
        <v>0</v>
      </c>
      <c r="H150" s="12"/>
    </row>
    <row r="151" spans="1:9" ht="25.5" customHeight="1" x14ac:dyDescent="0.2">
      <c r="A151" s="32" t="s">
        <v>82</v>
      </c>
      <c r="B151" s="19">
        <v>200</v>
      </c>
      <c r="C151" s="56" t="s">
        <v>234</v>
      </c>
      <c r="D151" s="33">
        <f>'[1]124_2'!D58</f>
        <v>136000</v>
      </c>
      <c r="E151" s="33">
        <f>'[1]124_2'!E58</f>
        <v>123240</v>
      </c>
      <c r="F151" s="17">
        <f t="shared" si="0"/>
        <v>12760</v>
      </c>
      <c r="H151" s="12"/>
    </row>
    <row r="152" spans="1:9" x14ac:dyDescent="0.2">
      <c r="A152" s="32" t="s">
        <v>235</v>
      </c>
      <c r="B152" s="19">
        <v>200</v>
      </c>
      <c r="C152" s="56" t="s">
        <v>236</v>
      </c>
      <c r="D152" s="33">
        <f t="shared" ref="D152:E156" si="13">D153</f>
        <v>42000</v>
      </c>
      <c r="E152" s="33">
        <f t="shared" si="13"/>
        <v>42000</v>
      </c>
      <c r="F152" s="17">
        <f t="shared" si="0"/>
        <v>0</v>
      </c>
      <c r="H152" s="12"/>
    </row>
    <row r="153" spans="1:9" x14ac:dyDescent="0.2">
      <c r="A153" s="32" t="s">
        <v>195</v>
      </c>
      <c r="B153" s="19">
        <v>200</v>
      </c>
      <c r="C153" s="56" t="s">
        <v>237</v>
      </c>
      <c r="D153" s="33">
        <f t="shared" si="13"/>
        <v>42000</v>
      </c>
      <c r="E153" s="33">
        <f t="shared" si="13"/>
        <v>42000</v>
      </c>
      <c r="F153" s="17">
        <f t="shared" si="0"/>
        <v>0</v>
      </c>
      <c r="H153" s="12"/>
    </row>
    <row r="154" spans="1:9" ht="56.25" customHeight="1" x14ac:dyDescent="0.2">
      <c r="A154" s="32" t="s">
        <v>126</v>
      </c>
      <c r="B154" s="19">
        <v>200</v>
      </c>
      <c r="C154" s="56" t="s">
        <v>238</v>
      </c>
      <c r="D154" s="33">
        <f t="shared" si="13"/>
        <v>42000</v>
      </c>
      <c r="E154" s="33">
        <f t="shared" si="13"/>
        <v>42000</v>
      </c>
      <c r="F154" s="17">
        <f t="shared" si="0"/>
        <v>0</v>
      </c>
      <c r="H154" s="12"/>
    </row>
    <row r="155" spans="1:9" x14ac:dyDescent="0.2">
      <c r="A155" s="32" t="s">
        <v>239</v>
      </c>
      <c r="B155" s="19">
        <v>200</v>
      </c>
      <c r="C155" s="56" t="s">
        <v>240</v>
      </c>
      <c r="D155" s="33">
        <f t="shared" si="13"/>
        <v>42000</v>
      </c>
      <c r="E155" s="33">
        <f t="shared" si="13"/>
        <v>42000</v>
      </c>
      <c r="F155" s="17">
        <f t="shared" si="0"/>
        <v>0</v>
      </c>
      <c r="H155" s="12"/>
    </row>
    <row r="156" spans="1:9" x14ac:dyDescent="0.2">
      <c r="A156" s="32" t="s">
        <v>130</v>
      </c>
      <c r="B156" s="19">
        <v>200</v>
      </c>
      <c r="C156" s="56" t="s">
        <v>241</v>
      </c>
      <c r="D156" s="33">
        <f t="shared" si="13"/>
        <v>42000</v>
      </c>
      <c r="E156" s="33">
        <f t="shared" si="13"/>
        <v>42000</v>
      </c>
      <c r="F156" s="17">
        <f t="shared" si="0"/>
        <v>0</v>
      </c>
      <c r="H156" s="12"/>
    </row>
    <row r="157" spans="1:9" x14ac:dyDescent="0.2">
      <c r="A157" s="32" t="s">
        <v>132</v>
      </c>
      <c r="B157" s="19">
        <v>200</v>
      </c>
      <c r="C157" s="56" t="s">
        <v>242</v>
      </c>
      <c r="D157" s="33">
        <f>'[1]124_2'!D59</f>
        <v>42000</v>
      </c>
      <c r="E157" s="33">
        <f>'[1]124_2'!E59</f>
        <v>42000</v>
      </c>
      <c r="F157" s="17">
        <f t="shared" si="0"/>
        <v>0</v>
      </c>
      <c r="H157" s="12"/>
    </row>
    <row r="158" spans="1:9" ht="20.25" customHeight="1" x14ac:dyDescent="0.2">
      <c r="A158" s="28" t="s">
        <v>243</v>
      </c>
      <c r="B158" s="29">
        <v>200</v>
      </c>
      <c r="C158" s="66" t="s">
        <v>244</v>
      </c>
      <c r="D158" s="44">
        <f>D160+D165</f>
        <v>1755300</v>
      </c>
      <c r="E158" s="44">
        <f>E160+E165</f>
        <v>1049424.94</v>
      </c>
      <c r="F158" s="25">
        <f t="shared" si="0"/>
        <v>705875.06</v>
      </c>
      <c r="H158" s="22"/>
    </row>
    <row r="159" spans="1:9" ht="14.25" hidden="1" customHeight="1" x14ac:dyDescent="0.2">
      <c r="A159" s="18" t="s">
        <v>245</v>
      </c>
      <c r="B159" s="19">
        <v>200</v>
      </c>
      <c r="C159" s="20" t="s">
        <v>246</v>
      </c>
      <c r="D159" s="39" t="e">
        <f>#REF!</f>
        <v>#REF!</v>
      </c>
      <c r="E159" s="39" t="e">
        <f>#REF!</f>
        <v>#REF!</v>
      </c>
      <c r="F159" s="25" t="e">
        <f t="shared" si="0"/>
        <v>#REF!</v>
      </c>
      <c r="H159" s="12"/>
      <c r="I159" s="67"/>
    </row>
    <row r="160" spans="1:9" ht="41.25" customHeight="1" x14ac:dyDescent="0.2">
      <c r="A160" s="32" t="s">
        <v>245</v>
      </c>
      <c r="B160" s="29">
        <v>200</v>
      </c>
      <c r="C160" s="30" t="s">
        <v>246</v>
      </c>
      <c r="D160" s="33">
        <f t="shared" ref="D160:E163" si="14">D161</f>
        <v>26000</v>
      </c>
      <c r="E160" s="33">
        <f t="shared" si="14"/>
        <v>25441</v>
      </c>
      <c r="F160" s="25">
        <f t="shared" si="0"/>
        <v>559</v>
      </c>
      <c r="H160" s="12"/>
    </row>
    <row r="161" spans="1:8" ht="20.25" customHeight="1" x14ac:dyDescent="0.2">
      <c r="A161" s="32" t="s">
        <v>155</v>
      </c>
      <c r="B161" s="29">
        <v>200</v>
      </c>
      <c r="C161" s="30" t="s">
        <v>247</v>
      </c>
      <c r="D161" s="33">
        <f t="shared" si="14"/>
        <v>26000</v>
      </c>
      <c r="E161" s="33">
        <f t="shared" si="14"/>
        <v>25441</v>
      </c>
      <c r="F161" s="25">
        <f t="shared" si="0"/>
        <v>559</v>
      </c>
      <c r="H161" s="12"/>
    </row>
    <row r="162" spans="1:8" ht="28.5" customHeight="1" x14ac:dyDescent="0.2">
      <c r="A162" s="32" t="s">
        <v>68</v>
      </c>
      <c r="B162" s="29">
        <v>200</v>
      </c>
      <c r="C162" s="30" t="s">
        <v>248</v>
      </c>
      <c r="D162" s="33">
        <f t="shared" si="14"/>
        <v>26000</v>
      </c>
      <c r="E162" s="33">
        <f t="shared" si="14"/>
        <v>25441</v>
      </c>
      <c r="F162" s="25">
        <f t="shared" si="0"/>
        <v>559</v>
      </c>
      <c r="H162" s="12"/>
    </row>
    <row r="163" spans="1:8" ht="20.25" customHeight="1" x14ac:dyDescent="0.2">
      <c r="A163" s="32" t="s">
        <v>164</v>
      </c>
      <c r="B163" s="29">
        <v>200</v>
      </c>
      <c r="C163" s="30" t="s">
        <v>249</v>
      </c>
      <c r="D163" s="33">
        <f t="shared" si="14"/>
        <v>26000</v>
      </c>
      <c r="E163" s="33">
        <f t="shared" si="14"/>
        <v>25441</v>
      </c>
      <c r="F163" s="25">
        <f t="shared" si="0"/>
        <v>559</v>
      </c>
      <c r="H163" s="12"/>
    </row>
    <row r="164" spans="1:8" ht="20.25" customHeight="1" x14ac:dyDescent="0.2">
      <c r="A164" s="32" t="s">
        <v>64</v>
      </c>
      <c r="B164" s="29">
        <v>200</v>
      </c>
      <c r="C164" s="30" t="s">
        <v>250</v>
      </c>
      <c r="D164" s="33">
        <f>'[1]124_2'!D60</f>
        <v>26000</v>
      </c>
      <c r="E164" s="33">
        <f>'[1]124_2'!E60</f>
        <v>25441</v>
      </c>
      <c r="F164" s="25">
        <f t="shared" si="0"/>
        <v>559</v>
      </c>
      <c r="H164" s="12"/>
    </row>
    <row r="165" spans="1:8" ht="15" customHeight="1" x14ac:dyDescent="0.2">
      <c r="A165" s="18" t="s">
        <v>251</v>
      </c>
      <c r="B165" s="19">
        <v>200</v>
      </c>
      <c r="C165" s="20" t="s">
        <v>252</v>
      </c>
      <c r="D165" s="68">
        <f>D166</f>
        <v>1729300</v>
      </c>
      <c r="E165" s="68">
        <f>E166</f>
        <v>1023983.94</v>
      </c>
      <c r="F165" s="62">
        <f t="shared" si="0"/>
        <v>705316.06</v>
      </c>
      <c r="H165" s="12"/>
    </row>
    <row r="166" spans="1:8" ht="31.5" customHeight="1" x14ac:dyDescent="0.2">
      <c r="A166" s="32" t="s">
        <v>227</v>
      </c>
      <c r="B166" s="19">
        <v>200</v>
      </c>
      <c r="C166" s="56" t="s">
        <v>253</v>
      </c>
      <c r="D166" s="39">
        <f>D167</f>
        <v>1729300</v>
      </c>
      <c r="E166" s="39">
        <f>E167</f>
        <v>1023983.94</v>
      </c>
      <c r="F166" s="62">
        <f t="shared" si="0"/>
        <v>705316.06</v>
      </c>
      <c r="H166" s="12"/>
    </row>
    <row r="167" spans="1:8" ht="36" customHeight="1" x14ac:dyDescent="0.2">
      <c r="A167" s="32" t="s">
        <v>254</v>
      </c>
      <c r="B167" s="19">
        <v>200</v>
      </c>
      <c r="C167" s="56" t="s">
        <v>255</v>
      </c>
      <c r="D167" s="39">
        <f>D168+D176</f>
        <v>1729300</v>
      </c>
      <c r="E167" s="39">
        <f>E168+E176</f>
        <v>1023983.94</v>
      </c>
      <c r="F167" s="62">
        <f t="shared" si="0"/>
        <v>705316.06</v>
      </c>
      <c r="H167" s="12"/>
    </row>
    <row r="168" spans="1:8" ht="18.75" customHeight="1" x14ac:dyDescent="0.2">
      <c r="A168" s="18" t="s">
        <v>256</v>
      </c>
      <c r="B168" s="19">
        <v>200</v>
      </c>
      <c r="C168" s="56" t="s">
        <v>257</v>
      </c>
      <c r="D168" s="39">
        <f>D169</f>
        <v>838500</v>
      </c>
      <c r="E168" s="39">
        <f>E169</f>
        <v>237528.44</v>
      </c>
      <c r="F168" s="17">
        <f t="shared" si="0"/>
        <v>600971.56000000006</v>
      </c>
      <c r="H168" s="12"/>
    </row>
    <row r="169" spans="1:8" ht="22.5" x14ac:dyDescent="0.2">
      <c r="A169" s="32" t="s">
        <v>68</v>
      </c>
      <c r="B169" s="19">
        <v>200</v>
      </c>
      <c r="C169" s="56" t="s">
        <v>258</v>
      </c>
      <c r="D169" s="39">
        <f>D170+D173</f>
        <v>838500</v>
      </c>
      <c r="E169" s="39">
        <f>E170+E173</f>
        <v>237528.44</v>
      </c>
      <c r="F169" s="17">
        <f t="shared" si="0"/>
        <v>600971.56000000006</v>
      </c>
      <c r="H169" s="12"/>
    </row>
    <row r="170" spans="1:8" x14ac:dyDescent="0.2">
      <c r="A170" s="18" t="s">
        <v>60</v>
      </c>
      <c r="B170" s="19">
        <v>200</v>
      </c>
      <c r="C170" s="56" t="s">
        <v>259</v>
      </c>
      <c r="D170" s="39">
        <f>D171+D172</f>
        <v>713500</v>
      </c>
      <c r="E170" s="39">
        <f>E171+E172</f>
        <v>112938.44</v>
      </c>
      <c r="F170" s="17">
        <f t="shared" si="0"/>
        <v>600561.56000000006</v>
      </c>
      <c r="H170" s="12"/>
    </row>
    <row r="171" spans="1:8" x14ac:dyDescent="0.2">
      <c r="A171" s="32" t="s">
        <v>74</v>
      </c>
      <c r="B171" s="19">
        <v>200</v>
      </c>
      <c r="C171" s="56" t="s">
        <v>260</v>
      </c>
      <c r="D171" s="33">
        <f>'[1]124_2'!D61</f>
        <v>650000</v>
      </c>
      <c r="E171" s="38">
        <f>'[1]124_2'!E61</f>
        <v>112938.44</v>
      </c>
      <c r="F171" s="17">
        <f t="shared" si="0"/>
        <v>537061.56000000006</v>
      </c>
      <c r="H171" s="12"/>
    </row>
    <row r="172" spans="1:8" x14ac:dyDescent="0.2">
      <c r="A172" s="32" t="s">
        <v>64</v>
      </c>
      <c r="B172" s="19">
        <v>200</v>
      </c>
      <c r="C172" s="56" t="s">
        <v>261</v>
      </c>
      <c r="D172" s="33">
        <f>'[1]124_2'!D62</f>
        <v>63500</v>
      </c>
      <c r="E172" s="33">
        <f>'[1]124_2'!E62</f>
        <v>0</v>
      </c>
      <c r="F172" s="17">
        <f t="shared" si="0"/>
        <v>63500</v>
      </c>
      <c r="H172" s="12"/>
    </row>
    <row r="173" spans="1:8" ht="11.25" customHeight="1" x14ac:dyDescent="0.2">
      <c r="A173" s="32" t="s">
        <v>78</v>
      </c>
      <c r="B173" s="19">
        <v>200</v>
      </c>
      <c r="C173" s="26" t="s">
        <v>262</v>
      </c>
      <c r="D173" s="33">
        <f>D174</f>
        <v>125000</v>
      </c>
      <c r="E173" s="33">
        <f>E174</f>
        <v>124590</v>
      </c>
      <c r="F173" s="17">
        <f t="shared" si="0"/>
        <v>410</v>
      </c>
      <c r="H173" s="12"/>
    </row>
    <row r="174" spans="1:8" ht="15.75" customHeight="1" x14ac:dyDescent="0.2">
      <c r="A174" s="32" t="s">
        <v>82</v>
      </c>
      <c r="B174" s="19">
        <v>200</v>
      </c>
      <c r="C174" s="26" t="s">
        <v>263</v>
      </c>
      <c r="D174" s="33">
        <f>'[1]124_2'!D64</f>
        <v>125000</v>
      </c>
      <c r="E174" s="33">
        <f>'[1]124_2'!E64</f>
        <v>124590</v>
      </c>
      <c r="F174" s="17">
        <f t="shared" si="0"/>
        <v>410</v>
      </c>
      <c r="H174" s="12"/>
    </row>
    <row r="175" spans="1:8" ht="21.75" hidden="1" customHeight="1" x14ac:dyDescent="0.2">
      <c r="A175" s="32" t="s">
        <v>82</v>
      </c>
      <c r="B175" s="69">
        <v>200</v>
      </c>
      <c r="C175" s="41" t="s">
        <v>264</v>
      </c>
      <c r="D175" s="33"/>
      <c r="E175" s="38"/>
      <c r="F175" s="17"/>
      <c r="H175" s="12"/>
    </row>
    <row r="176" spans="1:8" x14ac:dyDescent="0.2">
      <c r="A176" s="32" t="s">
        <v>265</v>
      </c>
      <c r="B176" s="19">
        <v>200</v>
      </c>
      <c r="C176" s="26" t="s">
        <v>266</v>
      </c>
      <c r="D176" s="33">
        <f>D177</f>
        <v>890800</v>
      </c>
      <c r="E176" s="33">
        <f>E177</f>
        <v>786455.5</v>
      </c>
      <c r="F176" s="17">
        <f t="shared" si="0"/>
        <v>104344.5</v>
      </c>
      <c r="H176" s="12"/>
    </row>
    <row r="177" spans="1:8" s="34" customFormat="1" ht="22.5" x14ac:dyDescent="0.2">
      <c r="A177" s="32" t="s">
        <v>68</v>
      </c>
      <c r="B177" s="19">
        <v>200</v>
      </c>
      <c r="C177" s="26" t="s">
        <v>267</v>
      </c>
      <c r="D177" s="33">
        <f>D178+D182+D181</f>
        <v>890800</v>
      </c>
      <c r="E177" s="33">
        <f>E178+E182+E181</f>
        <v>786455.5</v>
      </c>
      <c r="F177" s="17">
        <f t="shared" ref="F177:F185" si="15">D177-E177</f>
        <v>104344.5</v>
      </c>
      <c r="H177" s="35"/>
    </row>
    <row r="178" spans="1:8" s="34" customFormat="1" ht="20.100000000000001" customHeight="1" x14ac:dyDescent="0.2">
      <c r="A178" s="32" t="s">
        <v>60</v>
      </c>
      <c r="B178" s="19">
        <v>200</v>
      </c>
      <c r="C178" s="26" t="s">
        <v>268</v>
      </c>
      <c r="D178" s="33">
        <f>D179+D180</f>
        <v>770800</v>
      </c>
      <c r="E178" s="33">
        <f>E179+E180</f>
        <v>666710.5</v>
      </c>
      <c r="F178" s="17">
        <f t="shared" si="15"/>
        <v>104089.5</v>
      </c>
      <c r="H178" s="35"/>
    </row>
    <row r="179" spans="1:8" s="34" customFormat="1" ht="17.25" customHeight="1" x14ac:dyDescent="0.2">
      <c r="A179" s="32" t="s">
        <v>64</v>
      </c>
      <c r="B179" s="19">
        <v>200</v>
      </c>
      <c r="C179" s="26" t="s">
        <v>269</v>
      </c>
      <c r="D179" s="33">
        <f>'[1]124_2'!D68</f>
        <v>432800</v>
      </c>
      <c r="E179" s="33">
        <f>'[1]124_2'!E68</f>
        <v>432451.8</v>
      </c>
      <c r="F179" s="17">
        <f t="shared" si="15"/>
        <v>348.20000000001164</v>
      </c>
      <c r="H179" s="35"/>
    </row>
    <row r="180" spans="1:8" s="34" customFormat="1" ht="19.5" customHeight="1" x14ac:dyDescent="0.2">
      <c r="A180" s="32" t="s">
        <v>66</v>
      </c>
      <c r="B180" s="19">
        <v>200</v>
      </c>
      <c r="C180" s="26" t="s">
        <v>270</v>
      </c>
      <c r="D180" s="33">
        <f>'[1]124_2'!D69</f>
        <v>338000</v>
      </c>
      <c r="E180" s="33">
        <f>'[1]124_2'!E69</f>
        <v>234258.7</v>
      </c>
      <c r="F180" s="17">
        <f t="shared" si="15"/>
        <v>103741.29999999999</v>
      </c>
      <c r="H180" s="35"/>
    </row>
    <row r="181" spans="1:8" s="34" customFormat="1" ht="19.5" customHeight="1" x14ac:dyDescent="0.2">
      <c r="A181" s="32" t="s">
        <v>90</v>
      </c>
      <c r="B181" s="19">
        <v>200</v>
      </c>
      <c r="C181" s="26" t="s">
        <v>271</v>
      </c>
      <c r="D181" s="33">
        <f>'[1]124_2'!D72</f>
        <v>10000</v>
      </c>
      <c r="E181" s="33">
        <f>'[1]124_2'!E72</f>
        <v>10000</v>
      </c>
      <c r="F181" s="17">
        <f t="shared" si="15"/>
        <v>0</v>
      </c>
      <c r="H181" s="35"/>
    </row>
    <row r="182" spans="1:8" s="34" customFormat="1" ht="12" customHeight="1" x14ac:dyDescent="0.2">
      <c r="A182" s="32" t="s">
        <v>78</v>
      </c>
      <c r="B182" s="19">
        <v>200</v>
      </c>
      <c r="C182" s="26" t="s">
        <v>272</v>
      </c>
      <c r="D182" s="33">
        <f>D183+D184</f>
        <v>110000</v>
      </c>
      <c r="E182" s="33">
        <f>E183+E184</f>
        <v>109745</v>
      </c>
      <c r="F182" s="17">
        <f t="shared" si="15"/>
        <v>255</v>
      </c>
      <c r="H182" s="35"/>
    </row>
    <row r="183" spans="1:8" s="34" customFormat="1" ht="19.5" hidden="1" customHeight="1" x14ac:dyDescent="0.2">
      <c r="A183" s="32" t="s">
        <v>80</v>
      </c>
      <c r="B183" s="19">
        <v>200</v>
      </c>
      <c r="C183" s="26" t="s">
        <v>273</v>
      </c>
      <c r="D183" s="33"/>
      <c r="E183" s="33">
        <f>'[1]124_2'!E70</f>
        <v>0</v>
      </c>
      <c r="F183" s="17">
        <f t="shared" si="15"/>
        <v>0</v>
      </c>
      <c r="H183" s="35"/>
    </row>
    <row r="184" spans="1:8" ht="27" customHeight="1" x14ac:dyDescent="0.2">
      <c r="A184" s="32" t="s">
        <v>82</v>
      </c>
      <c r="B184" s="19">
        <v>200</v>
      </c>
      <c r="C184" s="26" t="s">
        <v>274</v>
      </c>
      <c r="D184" s="33">
        <f>'[1]124_2'!D73</f>
        <v>110000</v>
      </c>
      <c r="E184" s="38">
        <f>'[1]124_2'!E73</f>
        <v>109745</v>
      </c>
      <c r="F184" s="17">
        <f t="shared" si="15"/>
        <v>255</v>
      </c>
      <c r="H184" s="12"/>
    </row>
    <row r="185" spans="1:8" ht="21.75" customHeight="1" x14ac:dyDescent="0.2">
      <c r="A185" s="28" t="s">
        <v>275</v>
      </c>
      <c r="B185" s="19">
        <v>200</v>
      </c>
      <c r="C185" s="20" t="s">
        <v>276</v>
      </c>
      <c r="D185" s="36">
        <f t="shared" ref="D185:E187" si="16">D186</f>
        <v>3887100</v>
      </c>
      <c r="E185" s="36">
        <f t="shared" si="16"/>
        <v>2371775.92</v>
      </c>
      <c r="F185" s="62">
        <f t="shared" si="15"/>
        <v>1515324.08</v>
      </c>
      <c r="H185" s="22"/>
    </row>
    <row r="186" spans="1:8" x14ac:dyDescent="0.2">
      <c r="A186" s="18" t="s">
        <v>277</v>
      </c>
      <c r="B186" s="19">
        <v>200</v>
      </c>
      <c r="C186" s="56" t="s">
        <v>278</v>
      </c>
      <c r="D186" s="39">
        <f t="shared" si="16"/>
        <v>3887100</v>
      </c>
      <c r="E186" s="39">
        <f t="shared" si="16"/>
        <v>2371775.92</v>
      </c>
      <c r="F186" s="17">
        <f>D186-E186</f>
        <v>1515324.08</v>
      </c>
      <c r="H186" s="12"/>
    </row>
    <row r="187" spans="1:8" x14ac:dyDescent="0.2">
      <c r="A187" s="18" t="s">
        <v>227</v>
      </c>
      <c r="B187" s="19">
        <v>200</v>
      </c>
      <c r="C187" s="56" t="s">
        <v>279</v>
      </c>
      <c r="D187" s="39">
        <f t="shared" si="16"/>
        <v>3887100</v>
      </c>
      <c r="E187" s="39">
        <f t="shared" si="16"/>
        <v>2371775.92</v>
      </c>
      <c r="F187" s="17">
        <f>D187-E187</f>
        <v>1515324.08</v>
      </c>
      <c r="H187" s="12"/>
    </row>
    <row r="188" spans="1:8" ht="41.25" customHeight="1" x14ac:dyDescent="0.2">
      <c r="A188" s="18" t="s">
        <v>280</v>
      </c>
      <c r="B188" s="19">
        <v>200</v>
      </c>
      <c r="C188" s="26" t="s">
        <v>281</v>
      </c>
      <c r="D188" s="39">
        <f>D189+D193</f>
        <v>3887100</v>
      </c>
      <c r="E188" s="39">
        <f>E189+E193</f>
        <v>2371775.92</v>
      </c>
      <c r="F188" s="17">
        <f>D188-E188</f>
        <v>1515324.08</v>
      </c>
      <c r="H188" s="12"/>
    </row>
    <row r="189" spans="1:8" ht="36" customHeight="1" x14ac:dyDescent="0.2">
      <c r="A189" s="18" t="s">
        <v>282</v>
      </c>
      <c r="B189" s="19">
        <v>200</v>
      </c>
      <c r="C189" s="26" t="s">
        <v>283</v>
      </c>
      <c r="D189" s="39">
        <f t="shared" ref="D189:E191" si="17">D190</f>
        <v>3315300</v>
      </c>
      <c r="E189" s="39">
        <f t="shared" si="17"/>
        <v>2028397.21</v>
      </c>
      <c r="F189" s="17">
        <f t="shared" ref="F189:F204" si="18">D189-E189</f>
        <v>1286902.79</v>
      </c>
      <c r="H189" s="12"/>
    </row>
    <row r="190" spans="1:8" ht="33.75" x14ac:dyDescent="0.2">
      <c r="A190" s="18" t="s">
        <v>284</v>
      </c>
      <c r="B190" s="19">
        <v>200</v>
      </c>
      <c r="C190" s="26" t="s">
        <v>285</v>
      </c>
      <c r="D190" s="39">
        <f t="shared" si="17"/>
        <v>3315300</v>
      </c>
      <c r="E190" s="39">
        <f t="shared" si="17"/>
        <v>2028397.21</v>
      </c>
      <c r="F190" s="17">
        <f t="shared" si="18"/>
        <v>1286902.79</v>
      </c>
      <c r="H190" s="12"/>
    </row>
    <row r="191" spans="1:8" x14ac:dyDescent="0.2">
      <c r="A191" s="18" t="s">
        <v>286</v>
      </c>
      <c r="B191" s="19">
        <v>200</v>
      </c>
      <c r="C191" s="26" t="s">
        <v>287</v>
      </c>
      <c r="D191" s="27">
        <f t="shared" si="17"/>
        <v>3315300</v>
      </c>
      <c r="E191" s="27">
        <f t="shared" si="17"/>
        <v>2028397.21</v>
      </c>
      <c r="F191" s="17">
        <f t="shared" si="18"/>
        <v>1286902.79</v>
      </c>
      <c r="H191" s="12"/>
    </row>
    <row r="192" spans="1:8" ht="22.5" x14ac:dyDescent="0.2">
      <c r="A192" s="18" t="s">
        <v>288</v>
      </c>
      <c r="B192" s="19">
        <v>200</v>
      </c>
      <c r="C192" s="26" t="s">
        <v>289</v>
      </c>
      <c r="D192" s="33">
        <f>'[1]124_2'!D74</f>
        <v>3315300</v>
      </c>
      <c r="E192" s="33">
        <f>'[1]124_2'!E74</f>
        <v>2028397.21</v>
      </c>
      <c r="F192" s="17">
        <f t="shared" si="18"/>
        <v>1286902.79</v>
      </c>
      <c r="H192" s="12"/>
    </row>
    <row r="193" spans="1:9" ht="33.75" x14ac:dyDescent="0.2">
      <c r="A193" s="18" t="s">
        <v>290</v>
      </c>
      <c r="B193" s="19">
        <v>200</v>
      </c>
      <c r="C193" s="26" t="s">
        <v>291</v>
      </c>
      <c r="D193" s="33">
        <f t="shared" ref="D193:E195" si="19">D194</f>
        <v>571800</v>
      </c>
      <c r="E193" s="33">
        <f t="shared" si="19"/>
        <v>343378.71</v>
      </c>
      <c r="F193" s="17">
        <f t="shared" si="18"/>
        <v>228421.28999999998</v>
      </c>
      <c r="H193" s="12"/>
    </row>
    <row r="194" spans="1:9" ht="33.75" x14ac:dyDescent="0.2">
      <c r="A194" s="18" t="s">
        <v>284</v>
      </c>
      <c r="B194" s="19">
        <v>200</v>
      </c>
      <c r="C194" s="26" t="s">
        <v>292</v>
      </c>
      <c r="D194" s="31">
        <f t="shared" si="19"/>
        <v>571800</v>
      </c>
      <c r="E194" s="31">
        <f t="shared" si="19"/>
        <v>343378.71</v>
      </c>
      <c r="F194" s="17">
        <f t="shared" si="18"/>
        <v>228421.28999999998</v>
      </c>
      <c r="H194" s="12"/>
    </row>
    <row r="195" spans="1:9" x14ac:dyDescent="0.2">
      <c r="A195" s="18" t="s">
        <v>286</v>
      </c>
      <c r="B195" s="19">
        <v>200</v>
      </c>
      <c r="C195" s="26" t="s">
        <v>293</v>
      </c>
      <c r="D195" s="31">
        <f t="shared" si="19"/>
        <v>571800</v>
      </c>
      <c r="E195" s="31">
        <f t="shared" si="19"/>
        <v>343378.71</v>
      </c>
      <c r="F195" s="17">
        <f t="shared" si="18"/>
        <v>228421.28999999998</v>
      </c>
      <c r="H195" s="12"/>
    </row>
    <row r="196" spans="1:9" ht="22.5" x14ac:dyDescent="0.2">
      <c r="A196" s="18" t="s">
        <v>288</v>
      </c>
      <c r="B196" s="19">
        <v>200</v>
      </c>
      <c r="C196" s="26" t="s">
        <v>294</v>
      </c>
      <c r="D196" s="31">
        <f>'[1]124_2'!D75</f>
        <v>571800</v>
      </c>
      <c r="E196" s="31">
        <f>'[1]124_2'!E75</f>
        <v>343378.71</v>
      </c>
      <c r="F196" s="17">
        <f t="shared" si="18"/>
        <v>228421.28999999998</v>
      </c>
      <c r="H196" s="12"/>
    </row>
    <row r="197" spans="1:9" x14ac:dyDescent="0.2">
      <c r="A197" s="18" t="s">
        <v>295</v>
      </c>
      <c r="B197" s="19">
        <v>200</v>
      </c>
      <c r="C197" s="23" t="s">
        <v>296</v>
      </c>
      <c r="D197" s="36">
        <f t="shared" ref="D197:E200" si="20">D198</f>
        <v>32000</v>
      </c>
      <c r="E197" s="36">
        <f t="shared" si="20"/>
        <v>32000</v>
      </c>
      <c r="F197" s="62">
        <f t="shared" si="18"/>
        <v>0</v>
      </c>
      <c r="H197" s="12"/>
    </row>
    <row r="198" spans="1:9" x14ac:dyDescent="0.2">
      <c r="A198" s="18" t="s">
        <v>297</v>
      </c>
      <c r="B198" s="19">
        <v>200</v>
      </c>
      <c r="C198" s="26" t="s">
        <v>298</v>
      </c>
      <c r="D198" s="33">
        <f>D200</f>
        <v>32000</v>
      </c>
      <c r="E198" s="33">
        <f>E200</f>
        <v>32000</v>
      </c>
      <c r="F198" s="17">
        <f t="shared" si="18"/>
        <v>0</v>
      </c>
      <c r="H198" s="12"/>
    </row>
    <row r="199" spans="1:9" x14ac:dyDescent="0.2">
      <c r="A199" s="18" t="s">
        <v>227</v>
      </c>
      <c r="B199" s="19">
        <v>200</v>
      </c>
      <c r="C199" s="26" t="s">
        <v>299</v>
      </c>
      <c r="D199" s="33">
        <f>D200</f>
        <v>32000</v>
      </c>
      <c r="E199" s="33">
        <f>E200</f>
        <v>32000</v>
      </c>
      <c r="F199" s="17">
        <f t="shared" si="18"/>
        <v>0</v>
      </c>
      <c r="H199" s="12"/>
    </row>
    <row r="200" spans="1:9" ht="22.5" x14ac:dyDescent="0.2">
      <c r="A200" s="18" t="s">
        <v>300</v>
      </c>
      <c r="B200" s="19">
        <v>200</v>
      </c>
      <c r="C200" s="26" t="s">
        <v>301</v>
      </c>
      <c r="D200" s="33">
        <f t="shared" si="20"/>
        <v>32000</v>
      </c>
      <c r="E200" s="33">
        <f t="shared" si="20"/>
        <v>32000</v>
      </c>
      <c r="F200" s="17">
        <f t="shared" si="18"/>
        <v>0</v>
      </c>
      <c r="H200" s="12"/>
    </row>
    <row r="201" spans="1:9" ht="22.5" x14ac:dyDescent="0.2">
      <c r="A201" s="32" t="s">
        <v>68</v>
      </c>
      <c r="B201" s="19">
        <v>200</v>
      </c>
      <c r="C201" s="26" t="s">
        <v>302</v>
      </c>
      <c r="D201" s="33">
        <f>D203</f>
        <v>32000</v>
      </c>
      <c r="E201" s="33">
        <f>E203</f>
        <v>32000</v>
      </c>
      <c r="F201" s="17">
        <f t="shared" si="18"/>
        <v>0</v>
      </c>
      <c r="H201" s="12"/>
    </row>
    <row r="202" spans="1:9" x14ac:dyDescent="0.2">
      <c r="A202" s="32" t="s">
        <v>78</v>
      </c>
      <c r="B202" s="19">
        <v>200</v>
      </c>
      <c r="C202" s="26" t="s">
        <v>303</v>
      </c>
      <c r="D202" s="33">
        <f>D203</f>
        <v>32000</v>
      </c>
      <c r="E202" s="33"/>
      <c r="F202" s="17"/>
      <c r="H202" s="12"/>
    </row>
    <row r="203" spans="1:9" x14ac:dyDescent="0.2">
      <c r="A203" s="32" t="s">
        <v>82</v>
      </c>
      <c r="B203" s="19">
        <v>200</v>
      </c>
      <c r="C203" s="26" t="s">
        <v>304</v>
      </c>
      <c r="D203" s="33">
        <f>'[1]124_2'!D76</f>
        <v>32000</v>
      </c>
      <c r="E203" s="33">
        <f>'[1]124_2'!E76</f>
        <v>32000</v>
      </c>
      <c r="F203" s="17">
        <f t="shared" si="18"/>
        <v>0</v>
      </c>
      <c r="H203" s="12"/>
      <c r="I203" s="70"/>
    </row>
    <row r="204" spans="1:9" hidden="1" x14ac:dyDescent="0.2">
      <c r="A204" s="32" t="s">
        <v>82</v>
      </c>
      <c r="B204" s="19">
        <v>200</v>
      </c>
      <c r="C204" s="26" t="s">
        <v>305</v>
      </c>
      <c r="D204" s="33">
        <f>'[1]124_2'!D77</f>
        <v>0</v>
      </c>
      <c r="E204" s="33">
        <f>'[1]124_2'!E77</f>
        <v>0</v>
      </c>
      <c r="F204" s="17">
        <f t="shared" si="18"/>
        <v>0</v>
      </c>
      <c r="H204" s="12"/>
    </row>
    <row r="205" spans="1:9" ht="14.25" customHeight="1" x14ac:dyDescent="0.2">
      <c r="A205" s="32"/>
      <c r="B205" s="19">
        <v>450</v>
      </c>
      <c r="C205" s="71" t="s">
        <v>11</v>
      </c>
      <c r="D205" s="39">
        <f>'[1]117_1'!D14-'[1]117_2'!D4</f>
        <v>-2094000</v>
      </c>
      <c r="E205" s="39">
        <f>'[1]117_1'!E14-'[1]117_2'!E4</f>
        <v>-280459.02000000048</v>
      </c>
      <c r="F205" s="72" t="s">
        <v>11</v>
      </c>
      <c r="H205" s="12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D34" sqref="D34"/>
    </sheetView>
  </sheetViews>
  <sheetFormatPr defaultRowHeight="15" x14ac:dyDescent="0.25"/>
  <cols>
    <col min="1" max="1" width="29.5703125" customWidth="1"/>
    <col min="2" max="2" width="4.7109375" customWidth="1"/>
    <col min="3" max="3" width="25.42578125" customWidth="1"/>
    <col min="4" max="4" width="11.85546875" customWidth="1"/>
    <col min="5" max="5" width="12.28515625" customWidth="1"/>
    <col min="6" max="6" width="14.140625" customWidth="1"/>
    <col min="257" max="257" width="29.5703125" customWidth="1"/>
    <col min="258" max="258" width="4.7109375" customWidth="1"/>
    <col min="259" max="259" width="25.42578125" customWidth="1"/>
    <col min="260" max="260" width="11.85546875" customWidth="1"/>
    <col min="261" max="261" width="12.28515625" customWidth="1"/>
    <col min="262" max="262" width="14.140625" customWidth="1"/>
    <col min="513" max="513" width="29.5703125" customWidth="1"/>
    <col min="514" max="514" width="4.7109375" customWidth="1"/>
    <col min="515" max="515" width="25.42578125" customWidth="1"/>
    <col min="516" max="516" width="11.85546875" customWidth="1"/>
    <col min="517" max="517" width="12.28515625" customWidth="1"/>
    <col min="518" max="518" width="14.140625" customWidth="1"/>
    <col min="769" max="769" width="29.5703125" customWidth="1"/>
    <col min="770" max="770" width="4.7109375" customWidth="1"/>
    <col min="771" max="771" width="25.42578125" customWidth="1"/>
    <col min="772" max="772" width="11.85546875" customWidth="1"/>
    <col min="773" max="773" width="12.28515625" customWidth="1"/>
    <col min="774" max="774" width="14.140625" customWidth="1"/>
    <col min="1025" max="1025" width="29.5703125" customWidth="1"/>
    <col min="1026" max="1026" width="4.7109375" customWidth="1"/>
    <col min="1027" max="1027" width="25.42578125" customWidth="1"/>
    <col min="1028" max="1028" width="11.85546875" customWidth="1"/>
    <col min="1029" max="1029" width="12.28515625" customWidth="1"/>
    <col min="1030" max="1030" width="14.140625" customWidth="1"/>
    <col min="1281" max="1281" width="29.5703125" customWidth="1"/>
    <col min="1282" max="1282" width="4.7109375" customWidth="1"/>
    <col min="1283" max="1283" width="25.42578125" customWidth="1"/>
    <col min="1284" max="1284" width="11.85546875" customWidth="1"/>
    <col min="1285" max="1285" width="12.28515625" customWidth="1"/>
    <col min="1286" max="1286" width="14.140625" customWidth="1"/>
    <col min="1537" max="1537" width="29.5703125" customWidth="1"/>
    <col min="1538" max="1538" width="4.7109375" customWidth="1"/>
    <col min="1539" max="1539" width="25.42578125" customWidth="1"/>
    <col min="1540" max="1540" width="11.85546875" customWidth="1"/>
    <col min="1541" max="1541" width="12.28515625" customWidth="1"/>
    <col min="1542" max="1542" width="14.140625" customWidth="1"/>
    <col min="1793" max="1793" width="29.5703125" customWidth="1"/>
    <col min="1794" max="1794" width="4.7109375" customWidth="1"/>
    <col min="1795" max="1795" width="25.42578125" customWidth="1"/>
    <col min="1796" max="1796" width="11.85546875" customWidth="1"/>
    <col min="1797" max="1797" width="12.28515625" customWidth="1"/>
    <col min="1798" max="1798" width="14.140625" customWidth="1"/>
    <col min="2049" max="2049" width="29.5703125" customWidth="1"/>
    <col min="2050" max="2050" width="4.7109375" customWidth="1"/>
    <col min="2051" max="2051" width="25.42578125" customWidth="1"/>
    <col min="2052" max="2052" width="11.85546875" customWidth="1"/>
    <col min="2053" max="2053" width="12.28515625" customWidth="1"/>
    <col min="2054" max="2054" width="14.140625" customWidth="1"/>
    <col min="2305" max="2305" width="29.5703125" customWidth="1"/>
    <col min="2306" max="2306" width="4.7109375" customWidth="1"/>
    <col min="2307" max="2307" width="25.42578125" customWidth="1"/>
    <col min="2308" max="2308" width="11.85546875" customWidth="1"/>
    <col min="2309" max="2309" width="12.28515625" customWidth="1"/>
    <col min="2310" max="2310" width="14.140625" customWidth="1"/>
    <col min="2561" max="2561" width="29.5703125" customWidth="1"/>
    <col min="2562" max="2562" width="4.7109375" customWidth="1"/>
    <col min="2563" max="2563" width="25.42578125" customWidth="1"/>
    <col min="2564" max="2564" width="11.85546875" customWidth="1"/>
    <col min="2565" max="2565" width="12.28515625" customWidth="1"/>
    <col min="2566" max="2566" width="14.140625" customWidth="1"/>
    <col min="2817" max="2817" width="29.5703125" customWidth="1"/>
    <col min="2818" max="2818" width="4.7109375" customWidth="1"/>
    <col min="2819" max="2819" width="25.42578125" customWidth="1"/>
    <col min="2820" max="2820" width="11.85546875" customWidth="1"/>
    <col min="2821" max="2821" width="12.28515625" customWidth="1"/>
    <col min="2822" max="2822" width="14.140625" customWidth="1"/>
    <col min="3073" max="3073" width="29.5703125" customWidth="1"/>
    <col min="3074" max="3074" width="4.7109375" customWidth="1"/>
    <col min="3075" max="3075" width="25.42578125" customWidth="1"/>
    <col min="3076" max="3076" width="11.85546875" customWidth="1"/>
    <col min="3077" max="3077" width="12.28515625" customWidth="1"/>
    <col min="3078" max="3078" width="14.140625" customWidth="1"/>
    <col min="3329" max="3329" width="29.5703125" customWidth="1"/>
    <col min="3330" max="3330" width="4.7109375" customWidth="1"/>
    <col min="3331" max="3331" width="25.42578125" customWidth="1"/>
    <col min="3332" max="3332" width="11.85546875" customWidth="1"/>
    <col min="3333" max="3333" width="12.28515625" customWidth="1"/>
    <col min="3334" max="3334" width="14.140625" customWidth="1"/>
    <col min="3585" max="3585" width="29.5703125" customWidth="1"/>
    <col min="3586" max="3586" width="4.7109375" customWidth="1"/>
    <col min="3587" max="3587" width="25.42578125" customWidth="1"/>
    <col min="3588" max="3588" width="11.85546875" customWidth="1"/>
    <col min="3589" max="3589" width="12.28515625" customWidth="1"/>
    <col min="3590" max="3590" width="14.140625" customWidth="1"/>
    <col min="3841" max="3841" width="29.5703125" customWidth="1"/>
    <col min="3842" max="3842" width="4.7109375" customWidth="1"/>
    <col min="3843" max="3843" width="25.42578125" customWidth="1"/>
    <col min="3844" max="3844" width="11.85546875" customWidth="1"/>
    <col min="3845" max="3845" width="12.28515625" customWidth="1"/>
    <col min="3846" max="3846" width="14.140625" customWidth="1"/>
    <col min="4097" max="4097" width="29.5703125" customWidth="1"/>
    <col min="4098" max="4098" width="4.7109375" customWidth="1"/>
    <col min="4099" max="4099" width="25.42578125" customWidth="1"/>
    <col min="4100" max="4100" width="11.85546875" customWidth="1"/>
    <col min="4101" max="4101" width="12.28515625" customWidth="1"/>
    <col min="4102" max="4102" width="14.140625" customWidth="1"/>
    <col min="4353" max="4353" width="29.5703125" customWidth="1"/>
    <col min="4354" max="4354" width="4.7109375" customWidth="1"/>
    <col min="4355" max="4355" width="25.42578125" customWidth="1"/>
    <col min="4356" max="4356" width="11.85546875" customWidth="1"/>
    <col min="4357" max="4357" width="12.28515625" customWidth="1"/>
    <col min="4358" max="4358" width="14.140625" customWidth="1"/>
    <col min="4609" max="4609" width="29.5703125" customWidth="1"/>
    <col min="4610" max="4610" width="4.7109375" customWidth="1"/>
    <col min="4611" max="4611" width="25.42578125" customWidth="1"/>
    <col min="4612" max="4612" width="11.85546875" customWidth="1"/>
    <col min="4613" max="4613" width="12.28515625" customWidth="1"/>
    <col min="4614" max="4614" width="14.140625" customWidth="1"/>
    <col min="4865" max="4865" width="29.5703125" customWidth="1"/>
    <col min="4866" max="4866" width="4.7109375" customWidth="1"/>
    <col min="4867" max="4867" width="25.42578125" customWidth="1"/>
    <col min="4868" max="4868" width="11.85546875" customWidth="1"/>
    <col min="4869" max="4869" width="12.28515625" customWidth="1"/>
    <col min="4870" max="4870" width="14.140625" customWidth="1"/>
    <col min="5121" max="5121" width="29.5703125" customWidth="1"/>
    <col min="5122" max="5122" width="4.7109375" customWidth="1"/>
    <col min="5123" max="5123" width="25.42578125" customWidth="1"/>
    <col min="5124" max="5124" width="11.85546875" customWidth="1"/>
    <col min="5125" max="5125" width="12.28515625" customWidth="1"/>
    <col min="5126" max="5126" width="14.140625" customWidth="1"/>
    <col min="5377" max="5377" width="29.5703125" customWidth="1"/>
    <col min="5378" max="5378" width="4.7109375" customWidth="1"/>
    <col min="5379" max="5379" width="25.42578125" customWidth="1"/>
    <col min="5380" max="5380" width="11.85546875" customWidth="1"/>
    <col min="5381" max="5381" width="12.28515625" customWidth="1"/>
    <col min="5382" max="5382" width="14.140625" customWidth="1"/>
    <col min="5633" max="5633" width="29.5703125" customWidth="1"/>
    <col min="5634" max="5634" width="4.7109375" customWidth="1"/>
    <col min="5635" max="5635" width="25.42578125" customWidth="1"/>
    <col min="5636" max="5636" width="11.85546875" customWidth="1"/>
    <col min="5637" max="5637" width="12.28515625" customWidth="1"/>
    <col min="5638" max="5638" width="14.140625" customWidth="1"/>
    <col min="5889" max="5889" width="29.5703125" customWidth="1"/>
    <col min="5890" max="5890" width="4.7109375" customWidth="1"/>
    <col min="5891" max="5891" width="25.42578125" customWidth="1"/>
    <col min="5892" max="5892" width="11.85546875" customWidth="1"/>
    <col min="5893" max="5893" width="12.28515625" customWidth="1"/>
    <col min="5894" max="5894" width="14.140625" customWidth="1"/>
    <col min="6145" max="6145" width="29.5703125" customWidth="1"/>
    <col min="6146" max="6146" width="4.7109375" customWidth="1"/>
    <col min="6147" max="6147" width="25.42578125" customWidth="1"/>
    <col min="6148" max="6148" width="11.85546875" customWidth="1"/>
    <col min="6149" max="6149" width="12.28515625" customWidth="1"/>
    <col min="6150" max="6150" width="14.140625" customWidth="1"/>
    <col min="6401" max="6401" width="29.5703125" customWidth="1"/>
    <col min="6402" max="6402" width="4.7109375" customWidth="1"/>
    <col min="6403" max="6403" width="25.42578125" customWidth="1"/>
    <col min="6404" max="6404" width="11.85546875" customWidth="1"/>
    <col min="6405" max="6405" width="12.28515625" customWidth="1"/>
    <col min="6406" max="6406" width="14.140625" customWidth="1"/>
    <col min="6657" max="6657" width="29.5703125" customWidth="1"/>
    <col min="6658" max="6658" width="4.7109375" customWidth="1"/>
    <col min="6659" max="6659" width="25.42578125" customWidth="1"/>
    <col min="6660" max="6660" width="11.85546875" customWidth="1"/>
    <col min="6661" max="6661" width="12.28515625" customWidth="1"/>
    <col min="6662" max="6662" width="14.140625" customWidth="1"/>
    <col min="6913" max="6913" width="29.5703125" customWidth="1"/>
    <col min="6914" max="6914" width="4.7109375" customWidth="1"/>
    <col min="6915" max="6915" width="25.42578125" customWidth="1"/>
    <col min="6916" max="6916" width="11.85546875" customWidth="1"/>
    <col min="6917" max="6917" width="12.28515625" customWidth="1"/>
    <col min="6918" max="6918" width="14.140625" customWidth="1"/>
    <col min="7169" max="7169" width="29.5703125" customWidth="1"/>
    <col min="7170" max="7170" width="4.7109375" customWidth="1"/>
    <col min="7171" max="7171" width="25.42578125" customWidth="1"/>
    <col min="7172" max="7172" width="11.85546875" customWidth="1"/>
    <col min="7173" max="7173" width="12.28515625" customWidth="1"/>
    <col min="7174" max="7174" width="14.140625" customWidth="1"/>
    <col min="7425" max="7425" width="29.5703125" customWidth="1"/>
    <col min="7426" max="7426" width="4.7109375" customWidth="1"/>
    <col min="7427" max="7427" width="25.42578125" customWidth="1"/>
    <col min="7428" max="7428" width="11.85546875" customWidth="1"/>
    <col min="7429" max="7429" width="12.28515625" customWidth="1"/>
    <col min="7430" max="7430" width="14.140625" customWidth="1"/>
    <col min="7681" max="7681" width="29.5703125" customWidth="1"/>
    <col min="7682" max="7682" width="4.7109375" customWidth="1"/>
    <col min="7683" max="7683" width="25.42578125" customWidth="1"/>
    <col min="7684" max="7684" width="11.85546875" customWidth="1"/>
    <col min="7685" max="7685" width="12.28515625" customWidth="1"/>
    <col min="7686" max="7686" width="14.140625" customWidth="1"/>
    <col min="7937" max="7937" width="29.5703125" customWidth="1"/>
    <col min="7938" max="7938" width="4.7109375" customWidth="1"/>
    <col min="7939" max="7939" width="25.42578125" customWidth="1"/>
    <col min="7940" max="7940" width="11.85546875" customWidth="1"/>
    <col min="7941" max="7941" width="12.28515625" customWidth="1"/>
    <col min="7942" max="7942" width="14.140625" customWidth="1"/>
    <col min="8193" max="8193" width="29.5703125" customWidth="1"/>
    <col min="8194" max="8194" width="4.7109375" customWidth="1"/>
    <col min="8195" max="8195" width="25.42578125" customWidth="1"/>
    <col min="8196" max="8196" width="11.85546875" customWidth="1"/>
    <col min="8197" max="8197" width="12.28515625" customWidth="1"/>
    <col min="8198" max="8198" width="14.140625" customWidth="1"/>
    <col min="8449" max="8449" width="29.5703125" customWidth="1"/>
    <col min="8450" max="8450" width="4.7109375" customWidth="1"/>
    <col min="8451" max="8451" width="25.42578125" customWidth="1"/>
    <col min="8452" max="8452" width="11.85546875" customWidth="1"/>
    <col min="8453" max="8453" width="12.28515625" customWidth="1"/>
    <col min="8454" max="8454" width="14.140625" customWidth="1"/>
    <col min="8705" max="8705" width="29.5703125" customWidth="1"/>
    <col min="8706" max="8706" width="4.7109375" customWidth="1"/>
    <col min="8707" max="8707" width="25.42578125" customWidth="1"/>
    <col min="8708" max="8708" width="11.85546875" customWidth="1"/>
    <col min="8709" max="8709" width="12.28515625" customWidth="1"/>
    <col min="8710" max="8710" width="14.140625" customWidth="1"/>
    <col min="8961" max="8961" width="29.5703125" customWidth="1"/>
    <col min="8962" max="8962" width="4.7109375" customWidth="1"/>
    <col min="8963" max="8963" width="25.42578125" customWidth="1"/>
    <col min="8964" max="8964" width="11.85546875" customWidth="1"/>
    <col min="8965" max="8965" width="12.28515625" customWidth="1"/>
    <col min="8966" max="8966" width="14.140625" customWidth="1"/>
    <col min="9217" max="9217" width="29.5703125" customWidth="1"/>
    <col min="9218" max="9218" width="4.7109375" customWidth="1"/>
    <col min="9219" max="9219" width="25.42578125" customWidth="1"/>
    <col min="9220" max="9220" width="11.85546875" customWidth="1"/>
    <col min="9221" max="9221" width="12.28515625" customWidth="1"/>
    <col min="9222" max="9222" width="14.140625" customWidth="1"/>
    <col min="9473" max="9473" width="29.5703125" customWidth="1"/>
    <col min="9474" max="9474" width="4.7109375" customWidth="1"/>
    <col min="9475" max="9475" width="25.42578125" customWidth="1"/>
    <col min="9476" max="9476" width="11.85546875" customWidth="1"/>
    <col min="9477" max="9477" width="12.28515625" customWidth="1"/>
    <col min="9478" max="9478" width="14.140625" customWidth="1"/>
    <col min="9729" max="9729" width="29.5703125" customWidth="1"/>
    <col min="9730" max="9730" width="4.7109375" customWidth="1"/>
    <col min="9731" max="9731" width="25.42578125" customWidth="1"/>
    <col min="9732" max="9732" width="11.85546875" customWidth="1"/>
    <col min="9733" max="9733" width="12.28515625" customWidth="1"/>
    <col min="9734" max="9734" width="14.140625" customWidth="1"/>
    <col min="9985" max="9985" width="29.5703125" customWidth="1"/>
    <col min="9986" max="9986" width="4.7109375" customWidth="1"/>
    <col min="9987" max="9987" width="25.42578125" customWidth="1"/>
    <col min="9988" max="9988" width="11.85546875" customWidth="1"/>
    <col min="9989" max="9989" width="12.28515625" customWidth="1"/>
    <col min="9990" max="9990" width="14.140625" customWidth="1"/>
    <col min="10241" max="10241" width="29.5703125" customWidth="1"/>
    <col min="10242" max="10242" width="4.7109375" customWidth="1"/>
    <col min="10243" max="10243" width="25.42578125" customWidth="1"/>
    <col min="10244" max="10244" width="11.85546875" customWidth="1"/>
    <col min="10245" max="10245" width="12.28515625" customWidth="1"/>
    <col min="10246" max="10246" width="14.140625" customWidth="1"/>
    <col min="10497" max="10497" width="29.5703125" customWidth="1"/>
    <col min="10498" max="10498" width="4.7109375" customWidth="1"/>
    <col min="10499" max="10499" width="25.42578125" customWidth="1"/>
    <col min="10500" max="10500" width="11.85546875" customWidth="1"/>
    <col min="10501" max="10501" width="12.28515625" customWidth="1"/>
    <col min="10502" max="10502" width="14.140625" customWidth="1"/>
    <col min="10753" max="10753" width="29.5703125" customWidth="1"/>
    <col min="10754" max="10754" width="4.7109375" customWidth="1"/>
    <col min="10755" max="10755" width="25.42578125" customWidth="1"/>
    <col min="10756" max="10756" width="11.85546875" customWidth="1"/>
    <col min="10757" max="10757" width="12.28515625" customWidth="1"/>
    <col min="10758" max="10758" width="14.140625" customWidth="1"/>
    <col min="11009" max="11009" width="29.5703125" customWidth="1"/>
    <col min="11010" max="11010" width="4.7109375" customWidth="1"/>
    <col min="11011" max="11011" width="25.42578125" customWidth="1"/>
    <col min="11012" max="11012" width="11.85546875" customWidth="1"/>
    <col min="11013" max="11013" width="12.28515625" customWidth="1"/>
    <col min="11014" max="11014" width="14.140625" customWidth="1"/>
    <col min="11265" max="11265" width="29.5703125" customWidth="1"/>
    <col min="11266" max="11266" width="4.7109375" customWidth="1"/>
    <col min="11267" max="11267" width="25.42578125" customWidth="1"/>
    <col min="11268" max="11268" width="11.85546875" customWidth="1"/>
    <col min="11269" max="11269" width="12.28515625" customWidth="1"/>
    <col min="11270" max="11270" width="14.140625" customWidth="1"/>
    <col min="11521" max="11521" width="29.5703125" customWidth="1"/>
    <col min="11522" max="11522" width="4.7109375" customWidth="1"/>
    <col min="11523" max="11523" width="25.42578125" customWidth="1"/>
    <col min="11524" max="11524" width="11.85546875" customWidth="1"/>
    <col min="11525" max="11525" width="12.28515625" customWidth="1"/>
    <col min="11526" max="11526" width="14.140625" customWidth="1"/>
    <col min="11777" max="11777" width="29.5703125" customWidth="1"/>
    <col min="11778" max="11778" width="4.7109375" customWidth="1"/>
    <col min="11779" max="11779" width="25.42578125" customWidth="1"/>
    <col min="11780" max="11780" width="11.85546875" customWidth="1"/>
    <col min="11781" max="11781" width="12.28515625" customWidth="1"/>
    <col min="11782" max="11782" width="14.140625" customWidth="1"/>
    <col min="12033" max="12033" width="29.5703125" customWidth="1"/>
    <col min="12034" max="12034" width="4.7109375" customWidth="1"/>
    <col min="12035" max="12035" width="25.42578125" customWidth="1"/>
    <col min="12036" max="12036" width="11.85546875" customWidth="1"/>
    <col min="12037" max="12037" width="12.28515625" customWidth="1"/>
    <col min="12038" max="12038" width="14.140625" customWidth="1"/>
    <col min="12289" max="12289" width="29.5703125" customWidth="1"/>
    <col min="12290" max="12290" width="4.7109375" customWidth="1"/>
    <col min="12291" max="12291" width="25.42578125" customWidth="1"/>
    <col min="12292" max="12292" width="11.85546875" customWidth="1"/>
    <col min="12293" max="12293" width="12.28515625" customWidth="1"/>
    <col min="12294" max="12294" width="14.140625" customWidth="1"/>
    <col min="12545" max="12545" width="29.5703125" customWidth="1"/>
    <col min="12546" max="12546" width="4.7109375" customWidth="1"/>
    <col min="12547" max="12547" width="25.42578125" customWidth="1"/>
    <col min="12548" max="12548" width="11.85546875" customWidth="1"/>
    <col min="12549" max="12549" width="12.28515625" customWidth="1"/>
    <col min="12550" max="12550" width="14.140625" customWidth="1"/>
    <col min="12801" max="12801" width="29.5703125" customWidth="1"/>
    <col min="12802" max="12802" width="4.7109375" customWidth="1"/>
    <col min="12803" max="12803" width="25.42578125" customWidth="1"/>
    <col min="12804" max="12804" width="11.85546875" customWidth="1"/>
    <col min="12805" max="12805" width="12.28515625" customWidth="1"/>
    <col min="12806" max="12806" width="14.140625" customWidth="1"/>
    <col min="13057" max="13057" width="29.5703125" customWidth="1"/>
    <col min="13058" max="13058" width="4.7109375" customWidth="1"/>
    <col min="13059" max="13059" width="25.42578125" customWidth="1"/>
    <col min="13060" max="13060" width="11.85546875" customWidth="1"/>
    <col min="13061" max="13061" width="12.28515625" customWidth="1"/>
    <col min="13062" max="13062" width="14.140625" customWidth="1"/>
    <col min="13313" max="13313" width="29.5703125" customWidth="1"/>
    <col min="13314" max="13314" width="4.7109375" customWidth="1"/>
    <col min="13315" max="13315" width="25.42578125" customWidth="1"/>
    <col min="13316" max="13316" width="11.85546875" customWidth="1"/>
    <col min="13317" max="13317" width="12.28515625" customWidth="1"/>
    <col min="13318" max="13318" width="14.140625" customWidth="1"/>
    <col min="13569" max="13569" width="29.5703125" customWidth="1"/>
    <col min="13570" max="13570" width="4.7109375" customWidth="1"/>
    <col min="13571" max="13571" width="25.42578125" customWidth="1"/>
    <col min="13572" max="13572" width="11.85546875" customWidth="1"/>
    <col min="13573" max="13573" width="12.28515625" customWidth="1"/>
    <col min="13574" max="13574" width="14.140625" customWidth="1"/>
    <col min="13825" max="13825" width="29.5703125" customWidth="1"/>
    <col min="13826" max="13826" width="4.7109375" customWidth="1"/>
    <col min="13827" max="13827" width="25.42578125" customWidth="1"/>
    <col min="13828" max="13828" width="11.85546875" customWidth="1"/>
    <col min="13829" max="13829" width="12.28515625" customWidth="1"/>
    <col min="13830" max="13830" width="14.140625" customWidth="1"/>
    <col min="14081" max="14081" width="29.5703125" customWidth="1"/>
    <col min="14082" max="14082" width="4.7109375" customWidth="1"/>
    <col min="14083" max="14083" width="25.42578125" customWidth="1"/>
    <col min="14084" max="14084" width="11.85546875" customWidth="1"/>
    <col min="14085" max="14085" width="12.28515625" customWidth="1"/>
    <col min="14086" max="14086" width="14.140625" customWidth="1"/>
    <col min="14337" max="14337" width="29.5703125" customWidth="1"/>
    <col min="14338" max="14338" width="4.7109375" customWidth="1"/>
    <col min="14339" max="14339" width="25.42578125" customWidth="1"/>
    <col min="14340" max="14340" width="11.85546875" customWidth="1"/>
    <col min="14341" max="14341" width="12.28515625" customWidth="1"/>
    <col min="14342" max="14342" width="14.140625" customWidth="1"/>
    <col min="14593" max="14593" width="29.5703125" customWidth="1"/>
    <col min="14594" max="14594" width="4.7109375" customWidth="1"/>
    <col min="14595" max="14595" width="25.42578125" customWidth="1"/>
    <col min="14596" max="14596" width="11.85546875" customWidth="1"/>
    <col min="14597" max="14597" width="12.28515625" customWidth="1"/>
    <col min="14598" max="14598" width="14.140625" customWidth="1"/>
    <col min="14849" max="14849" width="29.5703125" customWidth="1"/>
    <col min="14850" max="14850" width="4.7109375" customWidth="1"/>
    <col min="14851" max="14851" width="25.42578125" customWidth="1"/>
    <col min="14852" max="14852" width="11.85546875" customWidth="1"/>
    <col min="14853" max="14853" width="12.28515625" customWidth="1"/>
    <col min="14854" max="14854" width="14.140625" customWidth="1"/>
    <col min="15105" max="15105" width="29.5703125" customWidth="1"/>
    <col min="15106" max="15106" width="4.7109375" customWidth="1"/>
    <col min="15107" max="15107" width="25.42578125" customWidth="1"/>
    <col min="15108" max="15108" width="11.85546875" customWidth="1"/>
    <col min="15109" max="15109" width="12.28515625" customWidth="1"/>
    <col min="15110" max="15110" width="14.140625" customWidth="1"/>
    <col min="15361" max="15361" width="29.5703125" customWidth="1"/>
    <col min="15362" max="15362" width="4.7109375" customWidth="1"/>
    <col min="15363" max="15363" width="25.42578125" customWidth="1"/>
    <col min="15364" max="15364" width="11.85546875" customWidth="1"/>
    <col min="15365" max="15365" width="12.28515625" customWidth="1"/>
    <col min="15366" max="15366" width="14.140625" customWidth="1"/>
    <col min="15617" max="15617" width="29.5703125" customWidth="1"/>
    <col min="15618" max="15618" width="4.7109375" customWidth="1"/>
    <col min="15619" max="15619" width="25.42578125" customWidth="1"/>
    <col min="15620" max="15620" width="11.85546875" customWidth="1"/>
    <col min="15621" max="15621" width="12.28515625" customWidth="1"/>
    <col min="15622" max="15622" width="14.140625" customWidth="1"/>
    <col min="15873" max="15873" width="29.5703125" customWidth="1"/>
    <col min="15874" max="15874" width="4.7109375" customWidth="1"/>
    <col min="15875" max="15875" width="25.42578125" customWidth="1"/>
    <col min="15876" max="15876" width="11.85546875" customWidth="1"/>
    <col min="15877" max="15877" width="12.28515625" customWidth="1"/>
    <col min="15878" max="15878" width="14.140625" customWidth="1"/>
    <col min="16129" max="16129" width="29.5703125" customWidth="1"/>
    <col min="16130" max="16130" width="4.7109375" customWidth="1"/>
    <col min="16131" max="16131" width="25.42578125" customWidth="1"/>
    <col min="16132" max="16132" width="11.85546875" customWidth="1"/>
    <col min="16133" max="16133" width="12.28515625" customWidth="1"/>
    <col min="16134" max="16134" width="14.140625" customWidth="1"/>
  </cols>
  <sheetData>
    <row r="1" spans="1:6" x14ac:dyDescent="0.25">
      <c r="A1" s="74" t="s">
        <v>306</v>
      </c>
      <c r="B1" s="74"/>
      <c r="C1" s="74"/>
      <c r="D1" s="74"/>
      <c r="E1" s="74"/>
      <c r="F1" s="74"/>
    </row>
    <row r="2" spans="1:6" ht="4.9000000000000004" customHeight="1" x14ac:dyDescent="0.25">
      <c r="A2" s="75"/>
    </row>
    <row r="3" spans="1:6" x14ac:dyDescent="0.25">
      <c r="A3" s="129" t="s">
        <v>1</v>
      </c>
      <c r="B3" s="129" t="s">
        <v>2</v>
      </c>
      <c r="C3" s="129" t="s">
        <v>307</v>
      </c>
      <c r="D3" s="131" t="s">
        <v>308</v>
      </c>
      <c r="E3" s="133" t="s">
        <v>309</v>
      </c>
      <c r="F3" s="134" t="s">
        <v>6</v>
      </c>
    </row>
    <row r="4" spans="1:6" s="76" customFormat="1" ht="54.6" customHeight="1" x14ac:dyDescent="0.2">
      <c r="A4" s="130"/>
      <c r="B4" s="130"/>
      <c r="C4" s="130"/>
      <c r="D4" s="132"/>
      <c r="E4" s="133"/>
      <c r="F4" s="135"/>
    </row>
    <row r="5" spans="1:6" x14ac:dyDescent="0.25">
      <c r="A5" s="77">
        <v>1</v>
      </c>
      <c r="B5" s="77">
        <v>2</v>
      </c>
      <c r="C5" s="77">
        <v>3</v>
      </c>
      <c r="D5" s="77" t="s">
        <v>7</v>
      </c>
      <c r="E5" s="77" t="s">
        <v>8</v>
      </c>
      <c r="F5" s="77" t="s">
        <v>9</v>
      </c>
    </row>
    <row r="6" spans="1:6" ht="23.25" x14ac:dyDescent="0.25">
      <c r="A6" s="78" t="s">
        <v>310</v>
      </c>
      <c r="B6" s="79">
        <v>500</v>
      </c>
      <c r="C6" s="80" t="s">
        <v>11</v>
      </c>
      <c r="D6" s="81">
        <f>'[1]124_3'!D6</f>
        <v>2094000</v>
      </c>
      <c r="E6" s="81">
        <f>'[1]124_3'!E6</f>
        <v>280459.02000000048</v>
      </c>
      <c r="F6" s="81">
        <f>D6-E6</f>
        <v>1813540.9799999995</v>
      </c>
    </row>
    <row r="7" spans="1:6" x14ac:dyDescent="0.25">
      <c r="A7" s="82" t="s">
        <v>311</v>
      </c>
      <c r="B7" s="83"/>
      <c r="C7" s="80" t="s">
        <v>312</v>
      </c>
      <c r="D7" s="80" t="s">
        <v>312</v>
      </c>
      <c r="E7" s="80" t="s">
        <v>312</v>
      </c>
      <c r="F7" s="80" t="s">
        <v>312</v>
      </c>
    </row>
    <row r="8" spans="1:6" x14ac:dyDescent="0.25">
      <c r="A8" s="84" t="s">
        <v>313</v>
      </c>
      <c r="B8" s="85"/>
      <c r="C8" s="80" t="s">
        <v>312</v>
      </c>
      <c r="D8" s="80" t="s">
        <v>312</v>
      </c>
      <c r="E8" s="80" t="s">
        <v>312</v>
      </c>
      <c r="F8" s="80" t="s">
        <v>312</v>
      </c>
    </row>
    <row r="9" spans="1:6" x14ac:dyDescent="0.25">
      <c r="A9" s="86" t="s">
        <v>314</v>
      </c>
      <c r="B9" s="87">
        <v>520</v>
      </c>
      <c r="C9" s="80" t="s">
        <v>11</v>
      </c>
      <c r="D9" s="80" t="s">
        <v>312</v>
      </c>
      <c r="E9" s="80" t="s">
        <v>312</v>
      </c>
      <c r="F9" s="80" t="s">
        <v>312</v>
      </c>
    </row>
    <row r="10" spans="1:6" x14ac:dyDescent="0.25">
      <c r="A10" s="86" t="s">
        <v>315</v>
      </c>
      <c r="B10" s="87"/>
      <c r="C10" s="80" t="s">
        <v>312</v>
      </c>
      <c r="D10" s="80" t="s">
        <v>312</v>
      </c>
      <c r="E10" s="80" t="s">
        <v>312</v>
      </c>
      <c r="F10" s="80" t="s">
        <v>312</v>
      </c>
    </row>
    <row r="11" spans="1:6" x14ac:dyDescent="0.25">
      <c r="A11" s="88"/>
      <c r="B11" s="85"/>
      <c r="C11" s="80" t="s">
        <v>312</v>
      </c>
      <c r="D11" s="80" t="s">
        <v>312</v>
      </c>
      <c r="E11" s="80" t="s">
        <v>312</v>
      </c>
      <c r="F11" s="80" t="s">
        <v>312</v>
      </c>
    </row>
    <row r="12" spans="1:6" x14ac:dyDescent="0.25">
      <c r="A12" s="88"/>
      <c r="B12" s="85"/>
      <c r="C12" s="80" t="s">
        <v>312</v>
      </c>
      <c r="D12" s="80" t="s">
        <v>312</v>
      </c>
      <c r="E12" s="80" t="s">
        <v>312</v>
      </c>
      <c r="F12" s="80" t="s">
        <v>312</v>
      </c>
    </row>
    <row r="13" spans="1:6" x14ac:dyDescent="0.25">
      <c r="A13" s="88" t="s">
        <v>316</v>
      </c>
      <c r="B13" s="85"/>
      <c r="C13" s="80" t="s">
        <v>312</v>
      </c>
      <c r="D13" s="80" t="s">
        <v>312</v>
      </c>
      <c r="E13" s="80" t="s">
        <v>312</v>
      </c>
      <c r="F13" s="80" t="s">
        <v>312</v>
      </c>
    </row>
    <row r="14" spans="1:6" x14ac:dyDescent="0.25">
      <c r="A14" s="89" t="s">
        <v>314</v>
      </c>
      <c r="B14" s="87">
        <v>620</v>
      </c>
      <c r="C14" s="80" t="s">
        <v>11</v>
      </c>
      <c r="D14" s="80" t="s">
        <v>312</v>
      </c>
      <c r="E14" s="80" t="s">
        <v>312</v>
      </c>
      <c r="F14" s="80" t="s">
        <v>312</v>
      </c>
    </row>
    <row r="15" spans="1:6" x14ac:dyDescent="0.25">
      <c r="A15" s="86" t="s">
        <v>315</v>
      </c>
      <c r="B15" s="87"/>
      <c r="C15" s="80" t="s">
        <v>312</v>
      </c>
      <c r="D15" s="80" t="s">
        <v>312</v>
      </c>
      <c r="E15" s="80" t="s">
        <v>312</v>
      </c>
      <c r="F15" s="80" t="s">
        <v>312</v>
      </c>
    </row>
    <row r="16" spans="1:6" x14ac:dyDescent="0.25">
      <c r="A16" s="78"/>
      <c r="B16" s="79"/>
      <c r="C16" s="80" t="s">
        <v>312</v>
      </c>
      <c r="D16" s="80" t="s">
        <v>312</v>
      </c>
      <c r="E16" s="80" t="s">
        <v>312</v>
      </c>
      <c r="F16" s="80" t="s">
        <v>312</v>
      </c>
    </row>
    <row r="17" spans="1:7" x14ac:dyDescent="0.25">
      <c r="A17" s="90" t="s">
        <v>317</v>
      </c>
      <c r="B17" s="79">
        <v>700</v>
      </c>
      <c r="C17" s="91" t="s">
        <v>318</v>
      </c>
      <c r="D17" s="81">
        <f>'[1]124_3'!D18</f>
        <v>2094000</v>
      </c>
      <c r="E17" s="81">
        <f>'[1]124_3'!E18</f>
        <v>280459.02000000048</v>
      </c>
      <c r="F17" s="81">
        <f>D17-E17</f>
        <v>1813540.9799999995</v>
      </c>
    </row>
    <row r="18" spans="1:7" x14ac:dyDescent="0.25">
      <c r="A18" s="90" t="s">
        <v>319</v>
      </c>
      <c r="B18" s="79">
        <v>710</v>
      </c>
      <c r="C18" s="91" t="s">
        <v>320</v>
      </c>
      <c r="D18" s="81">
        <f>'[1]124_3'!D19</f>
        <v>-9569000</v>
      </c>
      <c r="E18" s="81">
        <f>'[1]124_3'!E19</f>
        <v>-7579216.0099999998</v>
      </c>
      <c r="F18" s="80" t="s">
        <v>11</v>
      </c>
    </row>
    <row r="19" spans="1:7" ht="23.25" x14ac:dyDescent="0.25">
      <c r="A19" s="90" t="s">
        <v>321</v>
      </c>
      <c r="B19" s="79">
        <v>710</v>
      </c>
      <c r="C19" s="91" t="s">
        <v>322</v>
      </c>
      <c r="D19" s="81">
        <f>'[1]124_3'!D20</f>
        <v>-9569000</v>
      </c>
      <c r="E19" s="81">
        <f>'[1]124_3'!E20</f>
        <v>-7579216.0099999998</v>
      </c>
      <c r="F19" s="80" t="s">
        <v>11</v>
      </c>
    </row>
    <row r="20" spans="1:7" ht="23.25" x14ac:dyDescent="0.25">
      <c r="A20" s="90" t="s">
        <v>323</v>
      </c>
      <c r="B20" s="79">
        <v>710</v>
      </c>
      <c r="C20" s="91" t="s">
        <v>324</v>
      </c>
      <c r="D20" s="81">
        <f>'[1]124_3'!D21</f>
        <v>-9569000</v>
      </c>
      <c r="E20" s="81">
        <f>'[1]124_3'!E21</f>
        <v>-7579216.0099999998</v>
      </c>
      <c r="F20" s="80" t="s">
        <v>11</v>
      </c>
    </row>
    <row r="21" spans="1:7" ht="34.5" x14ac:dyDescent="0.25">
      <c r="A21" s="78" t="s">
        <v>325</v>
      </c>
      <c r="B21" s="79">
        <v>710</v>
      </c>
      <c r="C21" s="91" t="s">
        <v>326</v>
      </c>
      <c r="D21" s="81">
        <f>'[1]124_3'!D22</f>
        <v>-9569000</v>
      </c>
      <c r="E21" s="81">
        <f>'[1]124_3'!E22</f>
        <v>-7579216.0099999998</v>
      </c>
      <c r="F21" s="80" t="s">
        <v>11</v>
      </c>
    </row>
    <row r="22" spans="1:7" x14ac:dyDescent="0.25">
      <c r="A22" s="90" t="s">
        <v>327</v>
      </c>
      <c r="B22" s="79">
        <v>710</v>
      </c>
      <c r="C22" s="91" t="s">
        <v>328</v>
      </c>
      <c r="D22" s="81">
        <f>'[1]124_3'!D23</f>
        <v>11663000</v>
      </c>
      <c r="E22" s="81">
        <f>'[1]124_3'!E23</f>
        <v>7859675.0300000003</v>
      </c>
      <c r="F22" s="80" t="s">
        <v>11</v>
      </c>
    </row>
    <row r="23" spans="1:7" ht="23.25" x14ac:dyDescent="0.25">
      <c r="A23" s="90" t="s">
        <v>329</v>
      </c>
      <c r="B23" s="79">
        <v>720</v>
      </c>
      <c r="C23" s="91" t="s">
        <v>330</v>
      </c>
      <c r="D23" s="81">
        <f>'[1]124_3'!D24</f>
        <v>11663000</v>
      </c>
      <c r="E23" s="81">
        <f>'[1]124_3'!E24</f>
        <v>7859675.0300000003</v>
      </c>
      <c r="F23" s="80" t="s">
        <v>11</v>
      </c>
    </row>
    <row r="24" spans="1:7" ht="23.25" x14ac:dyDescent="0.25">
      <c r="A24" s="90" t="s">
        <v>331</v>
      </c>
      <c r="B24" s="79">
        <v>720</v>
      </c>
      <c r="C24" s="91" t="s">
        <v>332</v>
      </c>
      <c r="D24" s="81">
        <f>'[1]124_3'!D25</f>
        <v>11663000</v>
      </c>
      <c r="E24" s="81">
        <f>'[1]124_3'!E25</f>
        <v>7859675.0300000003</v>
      </c>
      <c r="F24" s="80" t="s">
        <v>11</v>
      </c>
    </row>
    <row r="25" spans="1:7" ht="34.5" x14ac:dyDescent="0.25">
      <c r="A25" s="92" t="s">
        <v>333</v>
      </c>
      <c r="B25" s="79">
        <v>720</v>
      </c>
      <c r="C25" s="91" t="s">
        <v>334</v>
      </c>
      <c r="D25" s="81">
        <f>'[1]124_3'!D26</f>
        <v>11663000</v>
      </c>
      <c r="E25" s="81">
        <f>'[1]124_3'!E26</f>
        <v>7859675.0300000003</v>
      </c>
      <c r="F25" s="80" t="s">
        <v>11</v>
      </c>
    </row>
    <row r="26" spans="1:7" ht="14.45" customHeight="1" x14ac:dyDescent="0.25">
      <c r="A26" s="93"/>
      <c r="B26" s="94"/>
      <c r="C26" s="95"/>
      <c r="D26" s="96"/>
      <c r="E26" s="97"/>
      <c r="F26" s="98"/>
      <c r="G26" s="99"/>
    </row>
    <row r="27" spans="1:7" ht="14.45" customHeight="1" x14ac:dyDescent="0.25">
      <c r="A27" s="100" t="s">
        <v>335</v>
      </c>
      <c r="B27" s="136" t="s">
        <v>336</v>
      </c>
      <c r="C27" s="136"/>
      <c r="D27" s="96"/>
      <c r="E27" s="97"/>
      <c r="F27" s="98"/>
      <c r="G27" s="99"/>
    </row>
    <row r="28" spans="1:7" ht="14.45" customHeight="1" x14ac:dyDescent="0.25">
      <c r="D28" s="96"/>
      <c r="E28" s="97"/>
      <c r="F28" s="98"/>
      <c r="G28" s="99"/>
    </row>
    <row r="29" spans="1:7" ht="14.45" customHeight="1" x14ac:dyDescent="0.25">
      <c r="D29" s="96"/>
      <c r="E29" s="97"/>
      <c r="F29" s="98"/>
      <c r="G29" s="99"/>
    </row>
    <row r="30" spans="1:7" ht="14.45" customHeight="1" x14ac:dyDescent="0.25">
      <c r="A30" s="101" t="s">
        <v>337</v>
      </c>
      <c r="B30" s="101"/>
      <c r="C30" s="101"/>
      <c r="D30" s="96"/>
      <c r="E30" s="97"/>
      <c r="F30" s="98"/>
      <c r="G30" s="99"/>
    </row>
    <row r="31" spans="1:7" s="101" customFormat="1" ht="11.25" x14ac:dyDescent="0.2">
      <c r="A31" s="101" t="s">
        <v>338</v>
      </c>
      <c r="C31" s="101" t="s">
        <v>339</v>
      </c>
    </row>
    <row r="32" spans="1:7" s="101" customFormat="1" ht="6.75" customHeight="1" x14ac:dyDescent="0.2"/>
    <row r="33" spans="1:3" s="101" customFormat="1" ht="0.75" hidden="1" customHeight="1" x14ac:dyDescent="0.2"/>
    <row r="34" spans="1:3" s="101" customFormat="1" ht="16.5" customHeight="1" x14ac:dyDescent="0.2">
      <c r="A34" s="101" t="s">
        <v>340</v>
      </c>
      <c r="B34" s="137" t="s">
        <v>341</v>
      </c>
      <c r="C34" s="137"/>
    </row>
    <row r="35" spans="1:3" s="101" customFormat="1" ht="20.25" customHeight="1" x14ac:dyDescent="0.2"/>
    <row r="36" spans="1:3" x14ac:dyDescent="0.25">
      <c r="A36" s="101" t="s">
        <v>342</v>
      </c>
      <c r="B36" s="101"/>
      <c r="C36" s="101"/>
    </row>
  </sheetData>
  <mergeCells count="8">
    <mergeCell ref="F3:F4"/>
    <mergeCell ref="B27:C27"/>
    <mergeCell ref="B34:C3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XFD1048576"/>
    </sheetView>
  </sheetViews>
  <sheetFormatPr defaultColWidth="8.85546875" defaultRowHeight="15" x14ac:dyDescent="0.25"/>
  <cols>
    <col min="1" max="1" width="37.140625" style="103" customWidth="1"/>
    <col min="2" max="2" width="4.28515625" customWidth="1"/>
    <col min="3" max="3" width="23.28515625" customWidth="1"/>
    <col min="4" max="4" width="10.85546875" customWidth="1"/>
    <col min="5" max="6" width="10.5703125" style="102" customWidth="1"/>
    <col min="257" max="257" width="37.140625" customWidth="1"/>
    <col min="258" max="258" width="4.28515625" customWidth="1"/>
    <col min="259" max="259" width="23.28515625" customWidth="1"/>
    <col min="260" max="260" width="10.85546875" customWidth="1"/>
    <col min="261" max="262" width="10.5703125" customWidth="1"/>
    <col min="513" max="513" width="37.140625" customWidth="1"/>
    <col min="514" max="514" width="4.28515625" customWidth="1"/>
    <col min="515" max="515" width="23.28515625" customWidth="1"/>
    <col min="516" max="516" width="10.85546875" customWidth="1"/>
    <col min="517" max="518" width="10.5703125" customWidth="1"/>
    <col min="769" max="769" width="37.140625" customWidth="1"/>
    <col min="770" max="770" width="4.28515625" customWidth="1"/>
    <col min="771" max="771" width="23.28515625" customWidth="1"/>
    <col min="772" max="772" width="10.85546875" customWidth="1"/>
    <col min="773" max="774" width="10.5703125" customWidth="1"/>
    <col min="1025" max="1025" width="37.140625" customWidth="1"/>
    <col min="1026" max="1026" width="4.28515625" customWidth="1"/>
    <col min="1027" max="1027" width="23.28515625" customWidth="1"/>
    <col min="1028" max="1028" width="10.85546875" customWidth="1"/>
    <col min="1029" max="1030" width="10.5703125" customWidth="1"/>
    <col min="1281" max="1281" width="37.140625" customWidth="1"/>
    <col min="1282" max="1282" width="4.28515625" customWidth="1"/>
    <col min="1283" max="1283" width="23.28515625" customWidth="1"/>
    <col min="1284" max="1284" width="10.85546875" customWidth="1"/>
    <col min="1285" max="1286" width="10.5703125" customWidth="1"/>
    <col min="1537" max="1537" width="37.140625" customWidth="1"/>
    <col min="1538" max="1538" width="4.28515625" customWidth="1"/>
    <col min="1539" max="1539" width="23.28515625" customWidth="1"/>
    <col min="1540" max="1540" width="10.85546875" customWidth="1"/>
    <col min="1541" max="1542" width="10.5703125" customWidth="1"/>
    <col min="1793" max="1793" width="37.140625" customWidth="1"/>
    <col min="1794" max="1794" width="4.28515625" customWidth="1"/>
    <col min="1795" max="1795" width="23.28515625" customWidth="1"/>
    <col min="1796" max="1796" width="10.85546875" customWidth="1"/>
    <col min="1797" max="1798" width="10.5703125" customWidth="1"/>
    <col min="2049" max="2049" width="37.140625" customWidth="1"/>
    <col min="2050" max="2050" width="4.28515625" customWidth="1"/>
    <col min="2051" max="2051" width="23.28515625" customWidth="1"/>
    <col min="2052" max="2052" width="10.85546875" customWidth="1"/>
    <col min="2053" max="2054" width="10.5703125" customWidth="1"/>
    <col min="2305" max="2305" width="37.140625" customWidth="1"/>
    <col min="2306" max="2306" width="4.28515625" customWidth="1"/>
    <col min="2307" max="2307" width="23.28515625" customWidth="1"/>
    <col min="2308" max="2308" width="10.85546875" customWidth="1"/>
    <col min="2309" max="2310" width="10.5703125" customWidth="1"/>
    <col min="2561" max="2561" width="37.140625" customWidth="1"/>
    <col min="2562" max="2562" width="4.28515625" customWidth="1"/>
    <col min="2563" max="2563" width="23.28515625" customWidth="1"/>
    <col min="2564" max="2564" width="10.85546875" customWidth="1"/>
    <col min="2565" max="2566" width="10.5703125" customWidth="1"/>
    <col min="2817" max="2817" width="37.140625" customWidth="1"/>
    <col min="2818" max="2818" width="4.28515625" customWidth="1"/>
    <col min="2819" max="2819" width="23.28515625" customWidth="1"/>
    <col min="2820" max="2820" width="10.85546875" customWidth="1"/>
    <col min="2821" max="2822" width="10.5703125" customWidth="1"/>
    <col min="3073" max="3073" width="37.140625" customWidth="1"/>
    <col min="3074" max="3074" width="4.28515625" customWidth="1"/>
    <col min="3075" max="3075" width="23.28515625" customWidth="1"/>
    <col min="3076" max="3076" width="10.85546875" customWidth="1"/>
    <col min="3077" max="3078" width="10.5703125" customWidth="1"/>
    <col min="3329" max="3329" width="37.140625" customWidth="1"/>
    <col min="3330" max="3330" width="4.28515625" customWidth="1"/>
    <col min="3331" max="3331" width="23.28515625" customWidth="1"/>
    <col min="3332" max="3332" width="10.85546875" customWidth="1"/>
    <col min="3333" max="3334" width="10.5703125" customWidth="1"/>
    <col min="3585" max="3585" width="37.140625" customWidth="1"/>
    <col min="3586" max="3586" width="4.28515625" customWidth="1"/>
    <col min="3587" max="3587" width="23.28515625" customWidth="1"/>
    <col min="3588" max="3588" width="10.85546875" customWidth="1"/>
    <col min="3589" max="3590" width="10.5703125" customWidth="1"/>
    <col min="3841" max="3841" width="37.140625" customWidth="1"/>
    <col min="3842" max="3842" width="4.28515625" customWidth="1"/>
    <col min="3843" max="3843" width="23.28515625" customWidth="1"/>
    <col min="3844" max="3844" width="10.85546875" customWidth="1"/>
    <col min="3845" max="3846" width="10.5703125" customWidth="1"/>
    <col min="4097" max="4097" width="37.140625" customWidth="1"/>
    <col min="4098" max="4098" width="4.28515625" customWidth="1"/>
    <col min="4099" max="4099" width="23.28515625" customWidth="1"/>
    <col min="4100" max="4100" width="10.85546875" customWidth="1"/>
    <col min="4101" max="4102" width="10.5703125" customWidth="1"/>
    <col min="4353" max="4353" width="37.140625" customWidth="1"/>
    <col min="4354" max="4354" width="4.28515625" customWidth="1"/>
    <col min="4355" max="4355" width="23.28515625" customWidth="1"/>
    <col min="4356" max="4356" width="10.85546875" customWidth="1"/>
    <col min="4357" max="4358" width="10.5703125" customWidth="1"/>
    <col min="4609" max="4609" width="37.140625" customWidth="1"/>
    <col min="4610" max="4610" width="4.28515625" customWidth="1"/>
    <col min="4611" max="4611" width="23.28515625" customWidth="1"/>
    <col min="4612" max="4612" width="10.85546875" customWidth="1"/>
    <col min="4613" max="4614" width="10.5703125" customWidth="1"/>
    <col min="4865" max="4865" width="37.140625" customWidth="1"/>
    <col min="4866" max="4866" width="4.28515625" customWidth="1"/>
    <col min="4867" max="4867" width="23.28515625" customWidth="1"/>
    <col min="4868" max="4868" width="10.85546875" customWidth="1"/>
    <col min="4869" max="4870" width="10.5703125" customWidth="1"/>
    <col min="5121" max="5121" width="37.140625" customWidth="1"/>
    <col min="5122" max="5122" width="4.28515625" customWidth="1"/>
    <col min="5123" max="5123" width="23.28515625" customWidth="1"/>
    <col min="5124" max="5124" width="10.85546875" customWidth="1"/>
    <col min="5125" max="5126" width="10.5703125" customWidth="1"/>
    <col min="5377" max="5377" width="37.140625" customWidth="1"/>
    <col min="5378" max="5378" width="4.28515625" customWidth="1"/>
    <col min="5379" max="5379" width="23.28515625" customWidth="1"/>
    <col min="5380" max="5380" width="10.85546875" customWidth="1"/>
    <col min="5381" max="5382" width="10.5703125" customWidth="1"/>
    <col min="5633" max="5633" width="37.140625" customWidth="1"/>
    <col min="5634" max="5634" width="4.28515625" customWidth="1"/>
    <col min="5635" max="5635" width="23.28515625" customWidth="1"/>
    <col min="5636" max="5636" width="10.85546875" customWidth="1"/>
    <col min="5637" max="5638" width="10.5703125" customWidth="1"/>
    <col min="5889" max="5889" width="37.140625" customWidth="1"/>
    <col min="5890" max="5890" width="4.28515625" customWidth="1"/>
    <col min="5891" max="5891" width="23.28515625" customWidth="1"/>
    <col min="5892" max="5892" width="10.85546875" customWidth="1"/>
    <col min="5893" max="5894" width="10.5703125" customWidth="1"/>
    <col min="6145" max="6145" width="37.140625" customWidth="1"/>
    <col min="6146" max="6146" width="4.28515625" customWidth="1"/>
    <col min="6147" max="6147" width="23.28515625" customWidth="1"/>
    <col min="6148" max="6148" width="10.85546875" customWidth="1"/>
    <col min="6149" max="6150" width="10.5703125" customWidth="1"/>
    <col min="6401" max="6401" width="37.140625" customWidth="1"/>
    <col min="6402" max="6402" width="4.28515625" customWidth="1"/>
    <col min="6403" max="6403" width="23.28515625" customWidth="1"/>
    <col min="6404" max="6404" width="10.85546875" customWidth="1"/>
    <col min="6405" max="6406" width="10.5703125" customWidth="1"/>
    <col min="6657" max="6657" width="37.140625" customWidth="1"/>
    <col min="6658" max="6658" width="4.28515625" customWidth="1"/>
    <col min="6659" max="6659" width="23.28515625" customWidth="1"/>
    <col min="6660" max="6660" width="10.85546875" customWidth="1"/>
    <col min="6661" max="6662" width="10.5703125" customWidth="1"/>
    <col min="6913" max="6913" width="37.140625" customWidth="1"/>
    <col min="6914" max="6914" width="4.28515625" customWidth="1"/>
    <col min="6915" max="6915" width="23.28515625" customWidth="1"/>
    <col min="6916" max="6916" width="10.85546875" customWidth="1"/>
    <col min="6917" max="6918" width="10.5703125" customWidth="1"/>
    <col min="7169" max="7169" width="37.140625" customWidth="1"/>
    <col min="7170" max="7170" width="4.28515625" customWidth="1"/>
    <col min="7171" max="7171" width="23.28515625" customWidth="1"/>
    <col min="7172" max="7172" width="10.85546875" customWidth="1"/>
    <col min="7173" max="7174" width="10.5703125" customWidth="1"/>
    <col min="7425" max="7425" width="37.140625" customWidth="1"/>
    <col min="7426" max="7426" width="4.28515625" customWidth="1"/>
    <col min="7427" max="7427" width="23.28515625" customWidth="1"/>
    <col min="7428" max="7428" width="10.85546875" customWidth="1"/>
    <col min="7429" max="7430" width="10.5703125" customWidth="1"/>
    <col min="7681" max="7681" width="37.140625" customWidth="1"/>
    <col min="7682" max="7682" width="4.28515625" customWidth="1"/>
    <col min="7683" max="7683" width="23.28515625" customWidth="1"/>
    <col min="7684" max="7684" width="10.85546875" customWidth="1"/>
    <col min="7685" max="7686" width="10.5703125" customWidth="1"/>
    <col min="7937" max="7937" width="37.140625" customWidth="1"/>
    <col min="7938" max="7938" width="4.28515625" customWidth="1"/>
    <col min="7939" max="7939" width="23.28515625" customWidth="1"/>
    <col min="7940" max="7940" width="10.85546875" customWidth="1"/>
    <col min="7941" max="7942" width="10.5703125" customWidth="1"/>
    <col min="8193" max="8193" width="37.140625" customWidth="1"/>
    <col min="8194" max="8194" width="4.28515625" customWidth="1"/>
    <col min="8195" max="8195" width="23.28515625" customWidth="1"/>
    <col min="8196" max="8196" width="10.85546875" customWidth="1"/>
    <col min="8197" max="8198" width="10.5703125" customWidth="1"/>
    <col min="8449" max="8449" width="37.140625" customWidth="1"/>
    <col min="8450" max="8450" width="4.28515625" customWidth="1"/>
    <col min="8451" max="8451" width="23.28515625" customWidth="1"/>
    <col min="8452" max="8452" width="10.85546875" customWidth="1"/>
    <col min="8453" max="8454" width="10.5703125" customWidth="1"/>
    <col min="8705" max="8705" width="37.140625" customWidth="1"/>
    <col min="8706" max="8706" width="4.28515625" customWidth="1"/>
    <col min="8707" max="8707" width="23.28515625" customWidth="1"/>
    <col min="8708" max="8708" width="10.85546875" customWidth="1"/>
    <col min="8709" max="8710" width="10.5703125" customWidth="1"/>
    <col min="8961" max="8961" width="37.140625" customWidth="1"/>
    <col min="8962" max="8962" width="4.28515625" customWidth="1"/>
    <col min="8963" max="8963" width="23.28515625" customWidth="1"/>
    <col min="8964" max="8964" width="10.85546875" customWidth="1"/>
    <col min="8965" max="8966" width="10.5703125" customWidth="1"/>
    <col min="9217" max="9217" width="37.140625" customWidth="1"/>
    <col min="9218" max="9218" width="4.28515625" customWidth="1"/>
    <col min="9219" max="9219" width="23.28515625" customWidth="1"/>
    <col min="9220" max="9220" width="10.85546875" customWidth="1"/>
    <col min="9221" max="9222" width="10.5703125" customWidth="1"/>
    <col min="9473" max="9473" width="37.140625" customWidth="1"/>
    <col min="9474" max="9474" width="4.28515625" customWidth="1"/>
    <col min="9475" max="9475" width="23.28515625" customWidth="1"/>
    <col min="9476" max="9476" width="10.85546875" customWidth="1"/>
    <col min="9477" max="9478" width="10.5703125" customWidth="1"/>
    <col min="9729" max="9729" width="37.140625" customWidth="1"/>
    <col min="9730" max="9730" width="4.28515625" customWidth="1"/>
    <col min="9731" max="9731" width="23.28515625" customWidth="1"/>
    <col min="9732" max="9732" width="10.85546875" customWidth="1"/>
    <col min="9733" max="9734" width="10.5703125" customWidth="1"/>
    <col min="9985" max="9985" width="37.140625" customWidth="1"/>
    <col min="9986" max="9986" width="4.28515625" customWidth="1"/>
    <col min="9987" max="9987" width="23.28515625" customWidth="1"/>
    <col min="9988" max="9988" width="10.85546875" customWidth="1"/>
    <col min="9989" max="9990" width="10.5703125" customWidth="1"/>
    <col min="10241" max="10241" width="37.140625" customWidth="1"/>
    <col min="10242" max="10242" width="4.28515625" customWidth="1"/>
    <col min="10243" max="10243" width="23.28515625" customWidth="1"/>
    <col min="10244" max="10244" width="10.85546875" customWidth="1"/>
    <col min="10245" max="10246" width="10.5703125" customWidth="1"/>
    <col min="10497" max="10497" width="37.140625" customWidth="1"/>
    <col min="10498" max="10498" width="4.28515625" customWidth="1"/>
    <col min="10499" max="10499" width="23.28515625" customWidth="1"/>
    <col min="10500" max="10500" width="10.85546875" customWidth="1"/>
    <col min="10501" max="10502" width="10.5703125" customWidth="1"/>
    <col min="10753" max="10753" width="37.140625" customWidth="1"/>
    <col min="10754" max="10754" width="4.28515625" customWidth="1"/>
    <col min="10755" max="10755" width="23.28515625" customWidth="1"/>
    <col min="10756" max="10756" width="10.85546875" customWidth="1"/>
    <col min="10757" max="10758" width="10.5703125" customWidth="1"/>
    <col min="11009" max="11009" width="37.140625" customWidth="1"/>
    <col min="11010" max="11010" width="4.28515625" customWidth="1"/>
    <col min="11011" max="11011" width="23.28515625" customWidth="1"/>
    <col min="11012" max="11012" width="10.85546875" customWidth="1"/>
    <col min="11013" max="11014" width="10.5703125" customWidth="1"/>
    <col min="11265" max="11265" width="37.140625" customWidth="1"/>
    <col min="11266" max="11266" width="4.28515625" customWidth="1"/>
    <col min="11267" max="11267" width="23.28515625" customWidth="1"/>
    <col min="11268" max="11268" width="10.85546875" customWidth="1"/>
    <col min="11269" max="11270" width="10.5703125" customWidth="1"/>
    <col min="11521" max="11521" width="37.140625" customWidth="1"/>
    <col min="11522" max="11522" width="4.28515625" customWidth="1"/>
    <col min="11523" max="11523" width="23.28515625" customWidth="1"/>
    <col min="11524" max="11524" width="10.85546875" customWidth="1"/>
    <col min="11525" max="11526" width="10.5703125" customWidth="1"/>
    <col min="11777" max="11777" width="37.140625" customWidth="1"/>
    <col min="11778" max="11778" width="4.28515625" customWidth="1"/>
    <col min="11779" max="11779" width="23.28515625" customWidth="1"/>
    <col min="11780" max="11780" width="10.85546875" customWidth="1"/>
    <col min="11781" max="11782" width="10.5703125" customWidth="1"/>
    <col min="12033" max="12033" width="37.140625" customWidth="1"/>
    <col min="12034" max="12034" width="4.28515625" customWidth="1"/>
    <col min="12035" max="12035" width="23.28515625" customWidth="1"/>
    <col min="12036" max="12036" width="10.85546875" customWidth="1"/>
    <col min="12037" max="12038" width="10.5703125" customWidth="1"/>
    <col min="12289" max="12289" width="37.140625" customWidth="1"/>
    <col min="12290" max="12290" width="4.28515625" customWidth="1"/>
    <col min="12291" max="12291" width="23.28515625" customWidth="1"/>
    <col min="12292" max="12292" width="10.85546875" customWidth="1"/>
    <col min="12293" max="12294" width="10.5703125" customWidth="1"/>
    <col min="12545" max="12545" width="37.140625" customWidth="1"/>
    <col min="12546" max="12546" width="4.28515625" customWidth="1"/>
    <col min="12547" max="12547" width="23.28515625" customWidth="1"/>
    <col min="12548" max="12548" width="10.85546875" customWidth="1"/>
    <col min="12549" max="12550" width="10.5703125" customWidth="1"/>
    <col min="12801" max="12801" width="37.140625" customWidth="1"/>
    <col min="12802" max="12802" width="4.28515625" customWidth="1"/>
    <col min="12803" max="12803" width="23.28515625" customWidth="1"/>
    <col min="12804" max="12804" width="10.85546875" customWidth="1"/>
    <col min="12805" max="12806" width="10.5703125" customWidth="1"/>
    <col min="13057" max="13057" width="37.140625" customWidth="1"/>
    <col min="13058" max="13058" width="4.28515625" customWidth="1"/>
    <col min="13059" max="13059" width="23.28515625" customWidth="1"/>
    <col min="13060" max="13060" width="10.85546875" customWidth="1"/>
    <col min="13061" max="13062" width="10.5703125" customWidth="1"/>
    <col min="13313" max="13313" width="37.140625" customWidth="1"/>
    <col min="13314" max="13314" width="4.28515625" customWidth="1"/>
    <col min="13315" max="13315" width="23.28515625" customWidth="1"/>
    <col min="13316" max="13316" width="10.85546875" customWidth="1"/>
    <col min="13317" max="13318" width="10.5703125" customWidth="1"/>
    <col min="13569" max="13569" width="37.140625" customWidth="1"/>
    <col min="13570" max="13570" width="4.28515625" customWidth="1"/>
    <col min="13571" max="13571" width="23.28515625" customWidth="1"/>
    <col min="13572" max="13572" width="10.85546875" customWidth="1"/>
    <col min="13573" max="13574" width="10.5703125" customWidth="1"/>
    <col min="13825" max="13825" width="37.140625" customWidth="1"/>
    <col min="13826" max="13826" width="4.28515625" customWidth="1"/>
    <col min="13827" max="13827" width="23.28515625" customWidth="1"/>
    <col min="13828" max="13828" width="10.85546875" customWidth="1"/>
    <col min="13829" max="13830" width="10.5703125" customWidth="1"/>
    <col min="14081" max="14081" width="37.140625" customWidth="1"/>
    <col min="14082" max="14082" width="4.28515625" customWidth="1"/>
    <col min="14083" max="14083" width="23.28515625" customWidth="1"/>
    <col min="14084" max="14084" width="10.85546875" customWidth="1"/>
    <col min="14085" max="14086" width="10.5703125" customWidth="1"/>
    <col min="14337" max="14337" width="37.140625" customWidth="1"/>
    <col min="14338" max="14338" width="4.28515625" customWidth="1"/>
    <col min="14339" max="14339" width="23.28515625" customWidth="1"/>
    <col min="14340" max="14340" width="10.85546875" customWidth="1"/>
    <col min="14341" max="14342" width="10.5703125" customWidth="1"/>
    <col min="14593" max="14593" width="37.140625" customWidth="1"/>
    <col min="14594" max="14594" width="4.28515625" customWidth="1"/>
    <col min="14595" max="14595" width="23.28515625" customWidth="1"/>
    <col min="14596" max="14596" width="10.85546875" customWidth="1"/>
    <col min="14597" max="14598" width="10.5703125" customWidth="1"/>
    <col min="14849" max="14849" width="37.140625" customWidth="1"/>
    <col min="14850" max="14850" width="4.28515625" customWidth="1"/>
    <col min="14851" max="14851" width="23.28515625" customWidth="1"/>
    <col min="14852" max="14852" width="10.85546875" customWidth="1"/>
    <col min="14853" max="14854" width="10.5703125" customWidth="1"/>
    <col min="15105" max="15105" width="37.140625" customWidth="1"/>
    <col min="15106" max="15106" width="4.28515625" customWidth="1"/>
    <col min="15107" max="15107" width="23.28515625" customWidth="1"/>
    <col min="15108" max="15108" width="10.85546875" customWidth="1"/>
    <col min="15109" max="15110" width="10.5703125" customWidth="1"/>
    <col min="15361" max="15361" width="37.140625" customWidth="1"/>
    <col min="15362" max="15362" width="4.28515625" customWidth="1"/>
    <col min="15363" max="15363" width="23.28515625" customWidth="1"/>
    <col min="15364" max="15364" width="10.85546875" customWidth="1"/>
    <col min="15365" max="15366" width="10.5703125" customWidth="1"/>
    <col min="15617" max="15617" width="37.140625" customWidth="1"/>
    <col min="15618" max="15618" width="4.28515625" customWidth="1"/>
    <col min="15619" max="15619" width="23.28515625" customWidth="1"/>
    <col min="15620" max="15620" width="10.85546875" customWidth="1"/>
    <col min="15621" max="15622" width="10.5703125" customWidth="1"/>
    <col min="15873" max="15873" width="37.140625" customWidth="1"/>
    <col min="15874" max="15874" width="4.28515625" customWidth="1"/>
    <col min="15875" max="15875" width="23.28515625" customWidth="1"/>
    <col min="15876" max="15876" width="10.85546875" customWidth="1"/>
    <col min="15877" max="15878" width="10.5703125" customWidth="1"/>
    <col min="16129" max="16129" width="37.140625" customWidth="1"/>
    <col min="16130" max="16130" width="4.28515625" customWidth="1"/>
    <col min="16131" max="16131" width="23.28515625" customWidth="1"/>
    <col min="16132" max="16132" width="10.85546875" customWidth="1"/>
    <col min="16133" max="16134" width="10.5703125" customWidth="1"/>
  </cols>
  <sheetData>
    <row r="1" spans="1:6" x14ac:dyDescent="0.25">
      <c r="C1" s="138"/>
      <c r="D1" s="138"/>
      <c r="E1" s="139"/>
      <c r="F1" s="139"/>
    </row>
    <row r="2" spans="1:6" x14ac:dyDescent="0.25">
      <c r="C2" s="104"/>
      <c r="D2" s="104"/>
      <c r="E2"/>
      <c r="F2" s="105"/>
    </row>
    <row r="3" spans="1:6" ht="16.149999999999999" customHeight="1" x14ac:dyDescent="0.25">
      <c r="A3" s="140" t="s">
        <v>343</v>
      </c>
      <c r="B3" s="140"/>
      <c r="C3" s="140"/>
      <c r="D3" s="140"/>
      <c r="E3" s="140"/>
      <c r="F3" s="140"/>
    </row>
    <row r="4" spans="1:6" x14ac:dyDescent="0.25">
      <c r="B4" s="141" t="s">
        <v>344</v>
      </c>
      <c r="C4" s="141"/>
      <c r="D4" s="106"/>
      <c r="F4" s="107" t="s">
        <v>345</v>
      </c>
    </row>
    <row r="5" spans="1:6" x14ac:dyDescent="0.25">
      <c r="B5" s="106"/>
      <c r="C5" s="106"/>
      <c r="D5" s="106"/>
      <c r="F5" s="107">
        <v>503117</v>
      </c>
    </row>
    <row r="6" spans="1:6" x14ac:dyDescent="0.25">
      <c r="B6" s="108"/>
      <c r="C6" s="108"/>
      <c r="D6" s="108"/>
      <c r="E6" s="102" t="s">
        <v>346</v>
      </c>
      <c r="F6" s="109">
        <v>41153</v>
      </c>
    </row>
    <row r="7" spans="1:6" x14ac:dyDescent="0.25">
      <c r="A7" s="110" t="s">
        <v>347</v>
      </c>
      <c r="B7" s="102"/>
      <c r="C7" s="102"/>
      <c r="D7" s="102"/>
      <c r="E7" s="102" t="s">
        <v>348</v>
      </c>
      <c r="F7" s="107">
        <v>4226066</v>
      </c>
    </row>
    <row r="8" spans="1:6" ht="13.15" customHeight="1" x14ac:dyDescent="0.25">
      <c r="A8" s="142" t="s">
        <v>349</v>
      </c>
      <c r="B8" s="142"/>
      <c r="C8" s="142"/>
      <c r="D8" s="111"/>
      <c r="E8" s="102" t="s">
        <v>350</v>
      </c>
      <c r="F8" s="107">
        <v>951</v>
      </c>
    </row>
    <row r="9" spans="1:6" x14ac:dyDescent="0.25">
      <c r="A9" s="106" t="s">
        <v>351</v>
      </c>
      <c r="B9" s="102"/>
      <c r="C9" s="102"/>
      <c r="D9" s="102"/>
      <c r="E9" s="102" t="s">
        <v>352</v>
      </c>
      <c r="F9" s="107">
        <v>60226805000</v>
      </c>
    </row>
    <row r="10" spans="1:6" x14ac:dyDescent="0.25">
      <c r="A10" s="110" t="s">
        <v>353</v>
      </c>
      <c r="B10" s="102"/>
      <c r="C10" s="102"/>
      <c r="D10" s="102"/>
      <c r="F10" s="107"/>
    </row>
    <row r="11" spans="1:6" x14ac:dyDescent="0.25">
      <c r="A11" s="110" t="s">
        <v>354</v>
      </c>
      <c r="B11" s="102"/>
      <c r="C11" s="102"/>
      <c r="D11" s="102"/>
      <c r="F11" s="107">
        <v>383</v>
      </c>
    </row>
    <row r="12" spans="1:6" ht="23.45" customHeight="1" x14ac:dyDescent="0.25">
      <c r="A12" s="143" t="s">
        <v>355</v>
      </c>
      <c r="B12" s="143"/>
      <c r="C12" s="143"/>
      <c r="D12" s="143"/>
      <c r="E12" s="143"/>
      <c r="F12" s="143"/>
    </row>
    <row r="13" spans="1:6" ht="51" customHeight="1" x14ac:dyDescent="0.25">
      <c r="A13" s="112" t="s">
        <v>1</v>
      </c>
      <c r="B13" s="112" t="s">
        <v>2</v>
      </c>
      <c r="C13" s="112" t="s">
        <v>356</v>
      </c>
      <c r="D13" s="112" t="s">
        <v>357</v>
      </c>
      <c r="E13" s="112" t="s">
        <v>309</v>
      </c>
      <c r="F13" s="112" t="s">
        <v>358</v>
      </c>
    </row>
    <row r="14" spans="1:6" s="114" customFormat="1" ht="12.75" x14ac:dyDescent="0.2">
      <c r="A14" s="113">
        <v>1</v>
      </c>
      <c r="B14" s="113">
        <v>2</v>
      </c>
      <c r="C14" s="113">
        <v>3</v>
      </c>
      <c r="D14" s="113" t="s">
        <v>7</v>
      </c>
      <c r="E14" s="113" t="s">
        <v>8</v>
      </c>
      <c r="F14" s="113" t="s">
        <v>9</v>
      </c>
    </row>
    <row r="15" spans="1:6" s="102" customFormat="1" ht="16.149999999999999" customHeight="1" x14ac:dyDescent="0.2">
      <c r="A15" s="115" t="s">
        <v>359</v>
      </c>
      <c r="B15" s="116" t="s">
        <v>360</v>
      </c>
      <c r="C15" s="116" t="s">
        <v>11</v>
      </c>
      <c r="D15" s="117">
        <v>9569000</v>
      </c>
      <c r="E15" s="118">
        <v>7422009.9500000002</v>
      </c>
      <c r="F15" s="118">
        <v>-2146990.0499999998</v>
      </c>
    </row>
    <row r="16" spans="1:6" s="102" customFormat="1" ht="16.149999999999999" customHeight="1" x14ac:dyDescent="0.2">
      <c r="A16" s="115" t="s">
        <v>12</v>
      </c>
      <c r="B16" s="116" t="s">
        <v>360</v>
      </c>
      <c r="C16" s="116"/>
      <c r="D16" s="117"/>
      <c r="E16" s="118"/>
      <c r="F16" s="118"/>
    </row>
    <row r="17" spans="1:6" s="102" customFormat="1" ht="15" customHeight="1" x14ac:dyDescent="0.2">
      <c r="A17" s="115" t="s">
        <v>361</v>
      </c>
      <c r="B17" s="116" t="s">
        <v>360</v>
      </c>
      <c r="C17" s="119" t="s">
        <v>362</v>
      </c>
      <c r="D17" s="117">
        <v>9282200</v>
      </c>
      <c r="E17" s="118">
        <v>7183617.9500000002</v>
      </c>
      <c r="F17" s="118">
        <v>-2098582.0499999998</v>
      </c>
    </row>
    <row r="18" spans="1:6" s="102" customFormat="1" ht="17.45" customHeight="1" x14ac:dyDescent="0.2">
      <c r="A18" s="115" t="s">
        <v>363</v>
      </c>
      <c r="B18" s="116" t="s">
        <v>360</v>
      </c>
      <c r="C18" s="119" t="s">
        <v>364</v>
      </c>
      <c r="D18" s="118">
        <v>5575100</v>
      </c>
      <c r="E18" s="120">
        <v>4634783.45</v>
      </c>
      <c r="F18" s="120">
        <v>-940316.55</v>
      </c>
    </row>
    <row r="19" spans="1:6" s="102" customFormat="1" ht="19.899999999999999" customHeight="1" x14ac:dyDescent="0.2">
      <c r="A19" s="115" t="s">
        <v>365</v>
      </c>
      <c r="B19" s="116" t="s">
        <v>360</v>
      </c>
      <c r="C19" s="119" t="s">
        <v>366</v>
      </c>
      <c r="D19" s="117">
        <v>5575100</v>
      </c>
      <c r="E19" s="120">
        <v>4634783.45</v>
      </c>
      <c r="F19" s="120">
        <v>-940316.55</v>
      </c>
    </row>
    <row r="20" spans="1:6" s="102" customFormat="1" ht="64.150000000000006" customHeight="1" x14ac:dyDescent="0.2">
      <c r="A20" s="115" t="s">
        <v>367</v>
      </c>
      <c r="B20" s="116" t="s">
        <v>360</v>
      </c>
      <c r="C20" s="119" t="s">
        <v>368</v>
      </c>
      <c r="D20" s="117">
        <v>5575100</v>
      </c>
      <c r="E20" s="120">
        <v>4621645.3</v>
      </c>
      <c r="F20" s="120">
        <v>-953454.7</v>
      </c>
    </row>
    <row r="21" spans="1:6" s="102" customFormat="1" ht="111.6" customHeight="1" x14ac:dyDescent="0.2">
      <c r="A21" s="121" t="s">
        <v>369</v>
      </c>
      <c r="B21" s="116" t="s">
        <v>360</v>
      </c>
      <c r="C21" s="119" t="s">
        <v>370</v>
      </c>
      <c r="D21" s="117"/>
      <c r="E21" s="120">
        <v>792.2</v>
      </c>
      <c r="F21" s="120"/>
    </row>
    <row r="22" spans="1:6" s="102" customFormat="1" ht="50.45" customHeight="1" x14ac:dyDescent="0.2">
      <c r="A22" s="121" t="s">
        <v>371</v>
      </c>
      <c r="B22" s="116" t="s">
        <v>360</v>
      </c>
      <c r="C22" s="119" t="s">
        <v>372</v>
      </c>
      <c r="D22" s="117"/>
      <c r="E22" s="120">
        <v>12345.95</v>
      </c>
      <c r="F22" s="120"/>
    </row>
    <row r="23" spans="1:6" s="102" customFormat="1" ht="21.6" customHeight="1" x14ac:dyDescent="0.2">
      <c r="A23" s="115" t="s">
        <v>373</v>
      </c>
      <c r="B23" s="116" t="s">
        <v>360</v>
      </c>
      <c r="C23" s="119" t="s">
        <v>374</v>
      </c>
      <c r="D23" s="122">
        <v>40800</v>
      </c>
      <c r="E23" s="122">
        <v>22486.83</v>
      </c>
      <c r="F23" s="122">
        <v>-18313.169999999998</v>
      </c>
    </row>
    <row r="24" spans="1:6" s="102" customFormat="1" ht="29.45" customHeight="1" x14ac:dyDescent="0.2">
      <c r="A24" s="115" t="s">
        <v>375</v>
      </c>
      <c r="B24" s="116" t="s">
        <v>360</v>
      </c>
      <c r="C24" s="119" t="s">
        <v>376</v>
      </c>
      <c r="D24" s="17">
        <v>6500</v>
      </c>
      <c r="E24" s="17">
        <v>6031.33</v>
      </c>
      <c r="F24" s="17">
        <v>-468.67</v>
      </c>
    </row>
    <row r="25" spans="1:6" s="102" customFormat="1" ht="36" customHeight="1" x14ac:dyDescent="0.2">
      <c r="A25" s="115" t="s">
        <v>377</v>
      </c>
      <c r="B25" s="116" t="s">
        <v>360</v>
      </c>
      <c r="C25" s="119" t="s">
        <v>378</v>
      </c>
      <c r="D25" s="17">
        <v>4300</v>
      </c>
      <c r="E25" s="17">
        <v>2293.69</v>
      </c>
      <c r="F25" s="17">
        <v>-1830.36</v>
      </c>
    </row>
    <row r="26" spans="1:6" s="102" customFormat="1" ht="36" customHeight="1" x14ac:dyDescent="0.2">
      <c r="A26" s="115" t="s">
        <v>377</v>
      </c>
      <c r="B26" s="116" t="s">
        <v>360</v>
      </c>
      <c r="C26" s="119" t="s">
        <v>379</v>
      </c>
      <c r="D26" s="17">
        <v>4300</v>
      </c>
      <c r="E26" s="17">
        <v>2469.64</v>
      </c>
      <c r="F26" s="17">
        <v>-1830.36</v>
      </c>
    </row>
    <row r="27" spans="1:6" s="102" customFormat="1" ht="37.15" customHeight="1" x14ac:dyDescent="0.2">
      <c r="A27" s="115" t="s">
        <v>380</v>
      </c>
      <c r="B27" s="116" t="s">
        <v>360</v>
      </c>
      <c r="C27" s="119" t="s">
        <v>381</v>
      </c>
      <c r="D27" s="17"/>
      <c r="E27" s="17">
        <v>-175.95</v>
      </c>
      <c r="F27" s="17"/>
    </row>
    <row r="28" spans="1:6" s="102" customFormat="1" ht="42" customHeight="1" x14ac:dyDescent="0.2">
      <c r="A28" s="115" t="s">
        <v>382</v>
      </c>
      <c r="B28" s="116" t="s">
        <v>360</v>
      </c>
      <c r="C28" s="119" t="s">
        <v>383</v>
      </c>
      <c r="D28" s="17">
        <v>2200</v>
      </c>
      <c r="E28" s="17">
        <v>-1293.22</v>
      </c>
      <c r="F28" s="17"/>
    </row>
    <row r="29" spans="1:6" s="102" customFormat="1" ht="41.45" customHeight="1" x14ac:dyDescent="0.2">
      <c r="A29" s="115" t="s">
        <v>382</v>
      </c>
      <c r="B29" s="116" t="s">
        <v>360</v>
      </c>
      <c r="C29" s="119" t="s">
        <v>384</v>
      </c>
      <c r="D29" s="17">
        <v>2200</v>
      </c>
      <c r="E29" s="17">
        <v>834.02</v>
      </c>
      <c r="F29" s="17">
        <v>-1956.38</v>
      </c>
    </row>
    <row r="30" spans="1:6" s="102" customFormat="1" ht="52.15" customHeight="1" x14ac:dyDescent="0.2">
      <c r="A30" s="115" t="s">
        <v>385</v>
      </c>
      <c r="B30" s="116" t="s">
        <v>360</v>
      </c>
      <c r="C30" s="119" t="s">
        <v>386</v>
      </c>
      <c r="D30" s="17"/>
      <c r="E30" s="17">
        <v>-2127.2399999999998</v>
      </c>
      <c r="F30" s="17"/>
    </row>
    <row r="31" spans="1:6" s="102" customFormat="1" ht="41.45" customHeight="1" x14ac:dyDescent="0.2">
      <c r="A31" s="115" t="s">
        <v>387</v>
      </c>
      <c r="B31" s="116" t="s">
        <v>360</v>
      </c>
      <c r="C31" s="119" t="s">
        <v>388</v>
      </c>
      <c r="D31" s="17"/>
      <c r="E31" s="17">
        <v>5030.8599999999997</v>
      </c>
      <c r="F31" s="17"/>
    </row>
    <row r="32" spans="1:6" s="102" customFormat="1" ht="16.149999999999999" customHeight="1" x14ac:dyDescent="0.2">
      <c r="A32" s="115" t="s">
        <v>389</v>
      </c>
      <c r="B32" s="116" t="s">
        <v>360</v>
      </c>
      <c r="C32" s="119" t="s">
        <v>390</v>
      </c>
      <c r="D32" s="17">
        <v>34300</v>
      </c>
      <c r="E32" s="17">
        <v>16455.5</v>
      </c>
      <c r="F32" s="17">
        <v>-17844.5</v>
      </c>
    </row>
    <row r="33" spans="1:6" s="102" customFormat="1" ht="15.6" customHeight="1" x14ac:dyDescent="0.2">
      <c r="A33" s="115" t="str">
        <f>A32</f>
        <v>Единый сельскохозяйственный налог</v>
      </c>
      <c r="B33" s="116" t="s">
        <v>360</v>
      </c>
      <c r="C33" s="119" t="s">
        <v>391</v>
      </c>
      <c r="D33" s="17">
        <v>34300</v>
      </c>
      <c r="E33" s="17">
        <v>16455.5</v>
      </c>
      <c r="F33" s="17">
        <v>-17844.5</v>
      </c>
    </row>
    <row r="34" spans="1:6" s="102" customFormat="1" ht="15" customHeight="1" x14ac:dyDescent="0.2">
      <c r="A34" s="115" t="s">
        <v>392</v>
      </c>
      <c r="B34" s="116" t="s">
        <v>360</v>
      </c>
      <c r="C34" s="119" t="s">
        <v>393</v>
      </c>
      <c r="D34" s="122">
        <v>2150700</v>
      </c>
      <c r="E34" s="122">
        <v>666352.5</v>
      </c>
      <c r="F34" s="122">
        <v>-1484347.5</v>
      </c>
    </row>
    <row r="35" spans="1:6" s="102" customFormat="1" ht="24" customHeight="1" x14ac:dyDescent="0.2">
      <c r="A35" s="115" t="s">
        <v>394</v>
      </c>
      <c r="B35" s="116" t="s">
        <v>360</v>
      </c>
      <c r="C35" s="119" t="s">
        <v>395</v>
      </c>
      <c r="D35" s="17">
        <v>320100</v>
      </c>
      <c r="E35" s="17">
        <v>17980.900000000001</v>
      </c>
      <c r="F35" s="17">
        <v>-302119.09999999998</v>
      </c>
    </row>
    <row r="36" spans="1:6" s="102" customFormat="1" ht="45" x14ac:dyDescent="0.2">
      <c r="A36" s="115" t="s">
        <v>396</v>
      </c>
      <c r="B36" s="116" t="s">
        <v>360</v>
      </c>
      <c r="C36" s="119" t="s">
        <v>397</v>
      </c>
      <c r="D36" s="17">
        <v>320100</v>
      </c>
      <c r="E36" s="17">
        <v>17980.900000000001</v>
      </c>
      <c r="F36" s="17">
        <v>-302119.09999999998</v>
      </c>
    </row>
    <row r="37" spans="1:6" s="102" customFormat="1" ht="18" customHeight="1" x14ac:dyDescent="0.2">
      <c r="A37" s="115" t="s">
        <v>398</v>
      </c>
      <c r="B37" s="116" t="s">
        <v>360</v>
      </c>
      <c r="C37" s="119" t="s">
        <v>399</v>
      </c>
      <c r="D37" s="17">
        <v>1830600</v>
      </c>
      <c r="E37" s="17">
        <v>648371.6</v>
      </c>
      <c r="F37" s="17">
        <v>-1182228.3999999999</v>
      </c>
    </row>
    <row r="38" spans="1:6" s="102" customFormat="1" ht="56.45" customHeight="1" x14ac:dyDescent="0.2">
      <c r="A38" s="115" t="s">
        <v>400</v>
      </c>
      <c r="B38" s="116" t="s">
        <v>360</v>
      </c>
      <c r="C38" s="119" t="s">
        <v>401</v>
      </c>
      <c r="D38" s="17">
        <v>1574300</v>
      </c>
      <c r="E38" s="17">
        <v>481034.92</v>
      </c>
      <c r="F38" s="17">
        <v>-1093265.08</v>
      </c>
    </row>
    <row r="39" spans="1:6" s="102" customFormat="1" ht="81" customHeight="1" x14ac:dyDescent="0.2">
      <c r="A39" s="115" t="s">
        <v>402</v>
      </c>
      <c r="B39" s="116" t="s">
        <v>360</v>
      </c>
      <c r="C39" s="119" t="s">
        <v>403</v>
      </c>
      <c r="D39" s="17">
        <v>1574300</v>
      </c>
      <c r="E39" s="17">
        <v>481034.92</v>
      </c>
      <c r="F39" s="17">
        <v>-1093265.08</v>
      </c>
    </row>
    <row r="40" spans="1:6" s="102" customFormat="1" ht="49.15" customHeight="1" x14ac:dyDescent="0.2">
      <c r="A40" s="123" t="s">
        <v>404</v>
      </c>
      <c r="B40" s="116" t="s">
        <v>360</v>
      </c>
      <c r="C40" s="124" t="s">
        <v>405</v>
      </c>
      <c r="D40" s="17">
        <v>256300</v>
      </c>
      <c r="E40" s="17">
        <v>167336.68</v>
      </c>
      <c r="F40" s="17">
        <v>-88963.32</v>
      </c>
    </row>
    <row r="41" spans="1:6" s="102" customFormat="1" ht="73.150000000000006" customHeight="1" x14ac:dyDescent="0.2">
      <c r="A41" s="115" t="s">
        <v>406</v>
      </c>
      <c r="B41" s="116" t="s">
        <v>360</v>
      </c>
      <c r="C41" s="119" t="s">
        <v>407</v>
      </c>
      <c r="D41" s="17">
        <v>256300</v>
      </c>
      <c r="E41" s="17">
        <v>167336.68</v>
      </c>
      <c r="F41" s="17">
        <v>-88963.32</v>
      </c>
    </row>
    <row r="42" spans="1:6" s="102" customFormat="1" ht="24.6" customHeight="1" x14ac:dyDescent="0.2">
      <c r="A42" s="115" t="s">
        <v>408</v>
      </c>
      <c r="B42" s="116" t="s">
        <v>360</v>
      </c>
      <c r="C42" s="119" t="s">
        <v>409</v>
      </c>
      <c r="D42" s="122">
        <v>24500</v>
      </c>
      <c r="E42" s="122">
        <v>30030</v>
      </c>
      <c r="F42" s="122">
        <v>5530</v>
      </c>
    </row>
    <row r="43" spans="1:6" s="102" customFormat="1" ht="51" customHeight="1" x14ac:dyDescent="0.2">
      <c r="A43" s="115" t="s">
        <v>410</v>
      </c>
      <c r="B43" s="116" t="s">
        <v>360</v>
      </c>
      <c r="C43" s="119" t="s">
        <v>411</v>
      </c>
      <c r="D43" s="125">
        <v>24500</v>
      </c>
      <c r="E43" s="125">
        <v>30030</v>
      </c>
      <c r="F43" s="122">
        <v>5530</v>
      </c>
    </row>
    <row r="44" spans="1:6" s="102" customFormat="1" ht="71.45" customHeight="1" x14ac:dyDescent="0.2">
      <c r="A44" s="115" t="s">
        <v>412</v>
      </c>
      <c r="B44" s="116" t="s">
        <v>360</v>
      </c>
      <c r="C44" s="119" t="s">
        <v>413</v>
      </c>
      <c r="D44" s="125">
        <v>24500</v>
      </c>
      <c r="E44" s="125">
        <v>30030</v>
      </c>
      <c r="F44" s="122">
        <v>5530</v>
      </c>
    </row>
    <row r="45" spans="1:6" s="102" customFormat="1" ht="41.45" customHeight="1" x14ac:dyDescent="0.2">
      <c r="A45" s="115" t="s">
        <v>414</v>
      </c>
      <c r="B45" s="116" t="s">
        <v>360</v>
      </c>
      <c r="C45" s="119" t="s">
        <v>415</v>
      </c>
      <c r="D45" s="125"/>
      <c r="E45" s="125">
        <v>0.21</v>
      </c>
      <c r="F45" s="125"/>
    </row>
    <row r="46" spans="1:6" s="102" customFormat="1" ht="22.9" customHeight="1" x14ac:dyDescent="0.2">
      <c r="A46" s="115" t="s">
        <v>416</v>
      </c>
      <c r="B46" s="116" t="s">
        <v>360</v>
      </c>
      <c r="C46" s="119" t="s">
        <v>417</v>
      </c>
      <c r="D46" s="125"/>
      <c r="E46" s="125">
        <v>0.21</v>
      </c>
      <c r="F46" s="125"/>
    </row>
    <row r="47" spans="1:6" s="102" customFormat="1" ht="32.450000000000003" customHeight="1" x14ac:dyDescent="0.2">
      <c r="A47" s="115" t="s">
        <v>418</v>
      </c>
      <c r="B47" s="116" t="s">
        <v>360</v>
      </c>
      <c r="C47" s="119" t="s">
        <v>419</v>
      </c>
      <c r="D47" s="125"/>
      <c r="E47" s="125">
        <v>0.21</v>
      </c>
      <c r="F47" s="125"/>
    </row>
    <row r="48" spans="1:6" s="102" customFormat="1" ht="38.450000000000003" customHeight="1" x14ac:dyDescent="0.2">
      <c r="A48" s="115" t="s">
        <v>420</v>
      </c>
      <c r="B48" s="116" t="s">
        <v>360</v>
      </c>
      <c r="C48" s="119" t="s">
        <v>421</v>
      </c>
      <c r="D48" s="125"/>
      <c r="E48" s="125">
        <v>0.21</v>
      </c>
      <c r="F48" s="125"/>
    </row>
    <row r="49" spans="1:6" s="102" customFormat="1" ht="34.9" customHeight="1" x14ac:dyDescent="0.2">
      <c r="A49" s="115" t="s">
        <v>422</v>
      </c>
      <c r="B49" s="116" t="s">
        <v>360</v>
      </c>
      <c r="C49" s="119" t="s">
        <v>423</v>
      </c>
      <c r="D49" s="122">
        <v>1490200</v>
      </c>
      <c r="E49" s="17">
        <v>1122232.03</v>
      </c>
      <c r="F49" s="17">
        <v>-367967.97</v>
      </c>
    </row>
    <row r="50" spans="1:6" s="102" customFormat="1" ht="90" x14ac:dyDescent="0.2">
      <c r="A50" s="115" t="s">
        <v>424</v>
      </c>
      <c r="B50" s="116" t="s">
        <v>360</v>
      </c>
      <c r="C50" s="119" t="s">
        <v>425</v>
      </c>
      <c r="D50" s="122">
        <v>1490200</v>
      </c>
      <c r="E50" s="17">
        <v>1122232.03</v>
      </c>
      <c r="F50" s="17">
        <v>-367967.97</v>
      </c>
    </row>
    <row r="51" spans="1:6" s="102" customFormat="1" ht="75" customHeight="1" x14ac:dyDescent="0.2">
      <c r="A51" s="115" t="s">
        <v>426</v>
      </c>
      <c r="B51" s="116" t="s">
        <v>360</v>
      </c>
      <c r="C51" s="119" t="s">
        <v>427</v>
      </c>
      <c r="D51" s="17">
        <v>1443200</v>
      </c>
      <c r="E51" s="17">
        <v>1084568.51</v>
      </c>
      <c r="F51" s="17">
        <v>-358631.49</v>
      </c>
    </row>
    <row r="52" spans="1:6" s="102" customFormat="1" ht="78.599999999999994" customHeight="1" x14ac:dyDescent="0.2">
      <c r="A52" s="115" t="s">
        <v>428</v>
      </c>
      <c r="B52" s="116" t="s">
        <v>360</v>
      </c>
      <c r="C52" s="119" t="s">
        <v>429</v>
      </c>
      <c r="D52" s="17">
        <v>1443200</v>
      </c>
      <c r="E52" s="17">
        <v>1084568.51</v>
      </c>
      <c r="F52" s="17">
        <v>-358631.49</v>
      </c>
    </row>
    <row r="53" spans="1:6" s="126" customFormat="1" ht="72" customHeight="1" x14ac:dyDescent="0.2">
      <c r="A53" s="115" t="s">
        <v>430</v>
      </c>
      <c r="B53" s="116" t="s">
        <v>360</v>
      </c>
      <c r="C53" s="119" t="s">
        <v>431</v>
      </c>
      <c r="D53" s="17">
        <v>47000</v>
      </c>
      <c r="E53" s="17">
        <v>37663.519999999997</v>
      </c>
      <c r="F53" s="17">
        <v>-9336.48</v>
      </c>
    </row>
    <row r="54" spans="1:6" s="126" customFormat="1" ht="57" customHeight="1" x14ac:dyDescent="0.2">
      <c r="A54" s="115" t="s">
        <v>432</v>
      </c>
      <c r="B54" s="116" t="s">
        <v>360</v>
      </c>
      <c r="C54" s="119" t="s">
        <v>433</v>
      </c>
      <c r="D54" s="17">
        <v>47000</v>
      </c>
      <c r="E54" s="17">
        <v>37663.519999999997</v>
      </c>
      <c r="F54" s="17">
        <v>-9336.48</v>
      </c>
    </row>
    <row r="55" spans="1:6" s="126" customFormat="1" ht="34.15" customHeight="1" x14ac:dyDescent="0.2">
      <c r="A55" s="115" t="s">
        <v>434</v>
      </c>
      <c r="B55" s="116" t="s">
        <v>360</v>
      </c>
      <c r="C55" s="119" t="s">
        <v>435</v>
      </c>
      <c r="D55" s="122">
        <v>900</v>
      </c>
      <c r="E55" s="125">
        <v>707732.93</v>
      </c>
      <c r="F55" s="125">
        <v>706832.93</v>
      </c>
    </row>
    <row r="56" spans="1:6" s="126" customFormat="1" ht="49.15" customHeight="1" x14ac:dyDescent="0.2">
      <c r="A56" s="123" t="s">
        <v>436</v>
      </c>
      <c r="B56" s="116" t="s">
        <v>360</v>
      </c>
      <c r="C56" s="124" t="s">
        <v>437</v>
      </c>
      <c r="D56" s="125">
        <v>900</v>
      </c>
      <c r="E56" s="125">
        <v>707732.93</v>
      </c>
      <c r="F56" s="125">
        <v>706832.93</v>
      </c>
    </row>
    <row r="57" spans="1:6" s="126" customFormat="1" ht="42.6" customHeight="1" x14ac:dyDescent="0.2">
      <c r="A57" s="123" t="s">
        <v>438</v>
      </c>
      <c r="B57" s="116" t="s">
        <v>360</v>
      </c>
      <c r="C57" s="124" t="s">
        <v>439</v>
      </c>
      <c r="D57" s="125">
        <v>900</v>
      </c>
      <c r="E57" s="125">
        <v>707732.93</v>
      </c>
      <c r="F57" s="125">
        <v>706832.93</v>
      </c>
    </row>
    <row r="58" spans="1:6" s="126" customFormat="1" ht="51" customHeight="1" x14ac:dyDescent="0.2">
      <c r="A58" s="115" t="s">
        <v>440</v>
      </c>
      <c r="B58" s="116" t="s">
        <v>360</v>
      </c>
      <c r="C58" s="119" t="s">
        <v>441</v>
      </c>
      <c r="D58" s="125">
        <v>900</v>
      </c>
      <c r="E58" s="125">
        <v>707732.93</v>
      </c>
      <c r="F58" s="125">
        <v>706832.93</v>
      </c>
    </row>
    <row r="59" spans="1:6" s="126" customFormat="1" ht="22.9" customHeight="1" x14ac:dyDescent="0.2">
      <c r="A59" s="115" t="s">
        <v>442</v>
      </c>
      <c r="B59" s="116" t="s">
        <v>360</v>
      </c>
      <c r="C59" s="119" t="s">
        <v>443</v>
      </c>
      <c r="D59" s="122">
        <v>286800</v>
      </c>
      <c r="E59" s="122">
        <v>238392</v>
      </c>
      <c r="F59" s="122">
        <v>-148096</v>
      </c>
    </row>
    <row r="60" spans="1:6" s="126" customFormat="1" ht="37.9" customHeight="1" x14ac:dyDescent="0.2">
      <c r="A60" s="123" t="s">
        <v>444</v>
      </c>
      <c r="B60" s="116" t="s">
        <v>360</v>
      </c>
      <c r="C60" s="124" t="s">
        <v>445</v>
      </c>
      <c r="D60" s="17">
        <v>287600</v>
      </c>
      <c r="E60" s="17">
        <v>239199</v>
      </c>
      <c r="F60" s="17">
        <v>-148100</v>
      </c>
    </row>
    <row r="61" spans="1:6" s="102" customFormat="1" ht="28.9" customHeight="1" x14ac:dyDescent="0.2">
      <c r="A61" s="115" t="s">
        <v>446</v>
      </c>
      <c r="B61" s="116" t="s">
        <v>360</v>
      </c>
      <c r="C61" s="119" t="s">
        <v>447</v>
      </c>
      <c r="D61" s="17">
        <v>139500</v>
      </c>
      <c r="E61" s="17">
        <v>139500</v>
      </c>
      <c r="F61" s="17">
        <v>0</v>
      </c>
    </row>
    <row r="62" spans="1:6" s="102" customFormat="1" ht="40.15" customHeight="1" x14ac:dyDescent="0.2">
      <c r="A62" s="115" t="s">
        <v>448</v>
      </c>
      <c r="B62" s="116" t="s">
        <v>360</v>
      </c>
      <c r="C62" s="119" t="s">
        <v>449</v>
      </c>
      <c r="D62" s="17">
        <v>139300</v>
      </c>
      <c r="E62" s="17">
        <v>139300</v>
      </c>
      <c r="F62" s="17">
        <v>0</v>
      </c>
    </row>
    <row r="63" spans="1:6" s="102" customFormat="1" ht="48" customHeight="1" x14ac:dyDescent="0.2">
      <c r="A63" s="115" t="s">
        <v>450</v>
      </c>
      <c r="B63" s="116" t="s">
        <v>360</v>
      </c>
      <c r="C63" s="119" t="s">
        <v>451</v>
      </c>
      <c r="D63" s="17">
        <v>139300</v>
      </c>
      <c r="E63" s="17">
        <v>139300</v>
      </c>
      <c r="F63" s="17">
        <v>0</v>
      </c>
    </row>
    <row r="64" spans="1:6" s="102" customFormat="1" ht="38.450000000000003" customHeight="1" x14ac:dyDescent="0.2">
      <c r="A64" s="115" t="s">
        <v>452</v>
      </c>
      <c r="B64" s="116" t="s">
        <v>360</v>
      </c>
      <c r="C64" s="119" t="s">
        <v>453</v>
      </c>
      <c r="D64" s="17">
        <v>200</v>
      </c>
      <c r="E64" s="17">
        <v>200</v>
      </c>
      <c r="F64" s="17"/>
    </row>
    <row r="65" spans="1:6" s="102" customFormat="1" ht="41.45" customHeight="1" x14ac:dyDescent="0.2">
      <c r="A65" s="115" t="s">
        <v>454</v>
      </c>
      <c r="B65" s="116" t="s">
        <v>360</v>
      </c>
      <c r="C65" s="119" t="s">
        <v>455</v>
      </c>
      <c r="D65" s="17">
        <v>200</v>
      </c>
      <c r="E65" s="17">
        <v>200</v>
      </c>
      <c r="F65" s="17"/>
    </row>
    <row r="66" spans="1:6" s="76" customFormat="1" ht="21.6" customHeight="1" x14ac:dyDescent="0.2">
      <c r="A66" s="123" t="s">
        <v>239</v>
      </c>
      <c r="B66" s="116" t="s">
        <v>360</v>
      </c>
      <c r="C66" s="124" t="s">
        <v>456</v>
      </c>
      <c r="D66" s="17">
        <v>148100</v>
      </c>
      <c r="E66" s="17">
        <v>99688</v>
      </c>
      <c r="F66" s="17">
        <v>-48412</v>
      </c>
    </row>
    <row r="67" spans="1:6" s="76" customFormat="1" ht="27" customHeight="1" x14ac:dyDescent="0.2">
      <c r="A67" s="123" t="s">
        <v>457</v>
      </c>
      <c r="B67" s="116" t="s">
        <v>360</v>
      </c>
      <c r="C67" s="124" t="s">
        <v>458</v>
      </c>
      <c r="D67" s="17">
        <v>148100</v>
      </c>
      <c r="E67" s="17">
        <v>99688</v>
      </c>
      <c r="F67" s="17">
        <v>-48412</v>
      </c>
    </row>
    <row r="68" spans="1:6" s="76" customFormat="1" ht="27" customHeight="1" x14ac:dyDescent="0.2">
      <c r="A68" s="115" t="s">
        <v>459</v>
      </c>
      <c r="B68" s="116" t="s">
        <v>360</v>
      </c>
      <c r="C68" s="119" t="s">
        <v>460</v>
      </c>
      <c r="D68" s="17">
        <v>148100</v>
      </c>
      <c r="E68" s="17">
        <v>99688</v>
      </c>
      <c r="F68" s="17">
        <v>-48412</v>
      </c>
    </row>
    <row r="69" spans="1:6" s="76" customFormat="1" ht="45.6" customHeight="1" x14ac:dyDescent="0.2">
      <c r="A69" s="115" t="s">
        <v>461</v>
      </c>
      <c r="B69" s="116" t="s">
        <v>360</v>
      </c>
      <c r="C69" s="119" t="s">
        <v>462</v>
      </c>
      <c r="D69" s="17">
        <v>-800</v>
      </c>
      <c r="E69" s="17">
        <v>-796</v>
      </c>
      <c r="F69" s="17"/>
    </row>
    <row r="70" spans="1:6" s="102" customFormat="1" ht="44.45" customHeight="1" x14ac:dyDescent="0.2">
      <c r="A70" s="115" t="s">
        <v>463</v>
      </c>
      <c r="B70" s="116" t="s">
        <v>360</v>
      </c>
      <c r="C70" s="119" t="s">
        <v>464</v>
      </c>
      <c r="D70" s="17">
        <v>-800</v>
      </c>
      <c r="E70" s="17">
        <v>-796</v>
      </c>
      <c r="F70" s="17"/>
    </row>
    <row r="71" spans="1:6" s="76" customFormat="1" ht="12.75" x14ac:dyDescent="0.2">
      <c r="A71" s="127"/>
      <c r="E71" s="102"/>
      <c r="F71" s="102"/>
    </row>
  </sheetData>
  <mergeCells count="5">
    <mergeCell ref="C1:F1"/>
    <mergeCell ref="A3:F3"/>
    <mergeCell ref="B4:C4"/>
    <mergeCell ref="A8:C8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117-2</vt:lpstr>
      <vt:lpstr>117-3</vt:lpstr>
      <vt:lpstr>117-1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2013-01-21T10:02:29Z</dcterms:modified>
</cp:coreProperties>
</file>